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ategórie a nastavenia" sheetId="1" state="visible" r:id="rId1"/>
    <sheet xmlns:r="http://schemas.openxmlformats.org/officeDocument/2006/relationships" name="Toky peňazí" sheetId="2" state="visible" r:id="rId2"/>
    <sheet xmlns:r="http://schemas.openxmlformats.org/officeDocument/2006/relationships" name="Prehľad cash flow" sheetId="3" state="visible" r:id="rId3"/>
    <sheet xmlns:r="http://schemas.openxmlformats.org/officeDocument/2006/relationships" name="Návo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&quot;%&quot;"/>
    <numFmt numFmtId="165" formatCode="# ##0.00 &quot;€&quot;"/>
  </numFmts>
  <fonts count="13">
    <font>
      <name val="Calibri"/>
      <family val="2"/>
      <color theme="1"/>
      <sz val="11"/>
      <scheme val="minor"/>
    </font>
    <font>
      <name val="Calibri"/>
      <b val="1"/>
      <color rgb="001E293B"/>
      <sz val="14"/>
    </font>
    <font>
      <name val="Calibri"/>
      <b val="1"/>
      <color rgb="00FFFFFF"/>
      <sz val="14"/>
    </font>
    <font>
      <name val="Calibri"/>
      <b val="1"/>
      <color rgb="00FFFFFF"/>
      <sz val="11"/>
    </font>
    <font>
      <name val="Calibri"/>
      <color rgb="001E293B"/>
      <sz val="10"/>
    </font>
    <font>
      <name val="Calibri"/>
      <color rgb="0016A34A"/>
      <sz val="10"/>
    </font>
    <font>
      <name val="Calibri"/>
      <color rgb="00DC2626"/>
      <sz val="10"/>
    </font>
    <font>
      <name val="Calibri"/>
      <b val="1"/>
      <color rgb="001E293B"/>
      <sz val="10"/>
    </font>
    <font>
      <name val="Calibri"/>
      <b val="1"/>
      <color rgb="00FFFFFF"/>
      <sz val="10"/>
    </font>
    <font>
      <name val="Calibri"/>
      <color rgb="00D97706"/>
      <sz val="10"/>
    </font>
    <font>
      <name val="Calibri"/>
      <b val="1"/>
      <color rgb="00FFFFFF"/>
      <sz val="16"/>
    </font>
    <font>
      <name val="Calibri"/>
      <i val="1"/>
      <color rgb="0064748B"/>
      <sz val="10"/>
    </font>
    <font>
      <name val="Calibri"/>
      <b val="1"/>
      <color rgb="0016A34A"/>
      <sz val="11"/>
    </font>
  </fonts>
  <fills count="13">
    <fill>
      <patternFill/>
    </fill>
    <fill>
      <patternFill patternType="gray125"/>
    </fill>
    <fill>
      <patternFill patternType="solid">
        <fgColor rgb="001E293B"/>
      </patternFill>
    </fill>
    <fill>
      <patternFill patternType="solid">
        <fgColor rgb="00FFFFFF"/>
      </patternFill>
    </fill>
    <fill>
      <patternFill patternType="solid">
        <fgColor rgb="00D1FAE5"/>
      </patternFill>
    </fill>
    <fill>
      <patternFill patternType="solid">
        <fgColor rgb="00F8FAFC"/>
      </patternFill>
    </fill>
    <fill>
      <patternFill patternType="solid">
        <fgColor rgb="00FEE2E2"/>
      </patternFill>
    </fill>
    <fill>
      <patternFill patternType="solid">
        <fgColor rgb="00EFF6FF"/>
      </patternFill>
    </fill>
    <fill>
      <patternFill patternType="solid">
        <fgColor rgb="00FFFBEB"/>
      </patternFill>
    </fill>
    <fill>
      <patternFill patternType="solid">
        <fgColor rgb="00FEF3C7"/>
      </patternFill>
    </fill>
    <fill>
      <patternFill patternType="solid">
        <fgColor rgb="00F1F5F9"/>
      </patternFill>
    </fill>
    <fill>
      <patternFill patternType="solid">
        <fgColor rgb="00C8102E"/>
      </patternFill>
    </fill>
    <fill>
      <patternFill patternType="solid">
        <fgColor rgb="00DBEAFE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vertical="center"/>
    </xf>
    <xf numFmtId="0" fontId="5" fillId="4" borderId="1" applyAlignment="1" pivotButton="0" quotePrefix="0" xfId="0">
      <alignment horizontal="left" vertical="center"/>
    </xf>
    <xf numFmtId="164" fontId="4" fillId="3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4" fontId="4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left" vertical="center"/>
    </xf>
    <xf numFmtId="0" fontId="8" fillId="2" borderId="1" pivotButton="0" quotePrefix="0" xfId="0"/>
    <xf numFmtId="0" fontId="4" fillId="7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center" vertical="center"/>
    </xf>
    <xf numFmtId="165" fontId="4" fillId="8" borderId="1" applyAlignment="1" pivotButton="0" quotePrefix="0" xfId="0">
      <alignment horizontal="right" vertical="center"/>
    </xf>
    <xf numFmtId="164" fontId="4" fillId="8" borderId="1" applyAlignment="1" pivotButton="0" quotePrefix="0" xfId="0">
      <alignment horizontal="center" vertical="center"/>
    </xf>
    <xf numFmtId="165" fontId="4" fillId="3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0" fontId="6" fillId="6" borderId="1" applyAlignment="1" pivotButton="0" quotePrefix="0" xfId="0">
      <alignment horizontal="center" vertical="center"/>
    </xf>
    <xf numFmtId="165" fontId="4" fillId="5" borderId="1" applyAlignment="1" pivotButton="0" quotePrefix="0" xfId="0">
      <alignment horizontal="right" vertical="center"/>
    </xf>
    <xf numFmtId="0" fontId="9" fillId="9" borderId="1" applyAlignment="1" pivotButton="0" quotePrefix="0" xfId="0">
      <alignment horizontal="center" vertical="center"/>
    </xf>
    <xf numFmtId="0" fontId="0" fillId="2" borderId="1" pivotButton="0" quotePrefix="0" xfId="0"/>
    <xf numFmtId="0" fontId="3" fillId="2" borderId="1" applyAlignment="1" pivotButton="0" quotePrefix="0" xfId="0">
      <alignment horizontal="right" vertical="center"/>
    </xf>
    <xf numFmtId="165" fontId="8" fillId="2" borderId="1" applyAlignment="1" pivotButton="0" quotePrefix="0" xfId="0">
      <alignment horizontal="right" vertical="center"/>
    </xf>
    <xf numFmtId="0" fontId="10" fillId="2" borderId="1" applyAlignment="1" pivotButton="0" quotePrefix="0" xfId="0">
      <alignment horizontal="center" vertical="center"/>
    </xf>
    <xf numFmtId="0" fontId="11" fillId="10" borderId="1" applyAlignment="1" pivotButton="0" quotePrefix="0" xfId="0">
      <alignment horizontal="center" vertical="center"/>
    </xf>
    <xf numFmtId="0" fontId="3" fillId="11" borderId="1" applyAlignment="1" pivotButton="0" quotePrefix="0" xfId="0">
      <alignment horizontal="center" vertical="center"/>
    </xf>
    <xf numFmtId="0" fontId="7" fillId="12" borderId="1" applyAlignment="1" pivotButton="0" quotePrefix="0" xfId="0">
      <alignment horizontal="center" vertical="center"/>
    </xf>
    <xf numFmtId="165" fontId="0" fillId="7" borderId="1" applyAlignment="1" pivotButton="0" quotePrefix="0" xfId="0">
      <alignment horizontal="right" vertical="center"/>
    </xf>
    <xf numFmtId="1" fontId="0" fillId="7" borderId="1" applyAlignment="1" pivotButton="0" quotePrefix="0" xfId="0">
      <alignment horizontal="right" vertical="center"/>
    </xf>
    <xf numFmtId="10" fontId="0" fillId="7" borderId="1" applyAlignment="1" pivotButton="0" quotePrefix="0" xfId="0">
      <alignment horizontal="right" vertical="center"/>
    </xf>
    <xf numFmtId="0" fontId="12" fillId="4" borderId="1" applyAlignment="1" pivotButton="0" quotePrefix="0" xfId="0">
      <alignment horizontal="center" vertical="center"/>
    </xf>
    <xf numFmtId="165" fontId="3" fillId="2" borderId="1" applyAlignment="1" pivotButton="0" quotePrefix="0" xfId="0">
      <alignment horizontal="right" vertical="center"/>
    </xf>
    <xf numFmtId="0" fontId="3" fillId="2" borderId="1" pivotButton="0" quotePrefix="0" xfId="0"/>
    <xf numFmtId="0" fontId="4" fillId="3" borderId="1" pivotButton="0" quotePrefix="0" xfId="0"/>
    <xf numFmtId="165" fontId="4" fillId="3" borderId="1" pivotButton="0" quotePrefix="0" xfId="0"/>
    <xf numFmtId="0" fontId="4" fillId="5" borderId="1" pivotButton="0" quotePrefix="0" xfId="0"/>
    <xf numFmtId="165" fontId="4" fillId="5" borderId="1" pivotButton="0" quotePrefix="0" xfId="0"/>
    <xf numFmtId="0" fontId="3" fillId="11" borderId="1" applyAlignment="1" pivotButton="0" quotePrefix="0" xfId="0">
      <alignment horizontal="left" vertical="center"/>
    </xf>
    <xf numFmtId="0" fontId="7" fillId="12" borderId="1" applyAlignment="1" pivotButton="0" quotePrefix="0" xfId="0">
      <alignment horizontal="left" vertical="center"/>
    </xf>
    <xf numFmtId="0" fontId="7" fillId="7" borderId="1" applyAlignment="1" pivotButton="0" quotePrefix="0" xfId="0">
      <alignment horizontal="left" vertical="center"/>
    </xf>
    <xf numFmtId="0" fontId="0" fillId="0" borderId="4" pivotButton="0" quotePrefix="0" xfId="0"/>
    <xf numFmtId="0" fontId="0" fillId="0" borderId="5" pivotButton="0" quotePrefix="0" xfId="0"/>
  </cellXfs>
  <cellStyles count="1">
    <cellStyle name="Normal" xfId="0" builtinId="0" hidden="0"/>
  </cellStyles>
  <dxfs count="3">
    <dxf>
      <font>
        <name val="Calibri"/>
        <color rgb="0016A34A"/>
        <sz val="10"/>
      </font>
      <fill>
        <patternFill patternType="solid">
          <fgColor rgb="00D1FAE5"/>
        </patternFill>
      </fill>
    </dxf>
    <dxf>
      <font>
        <name val="Calibri"/>
        <color rgb="00DC2626"/>
        <sz val="10"/>
      </font>
      <fill>
        <patternFill patternType="solid">
          <fgColor rgb="00FEE2E2"/>
        </patternFill>
      </fill>
    </dxf>
    <dxf>
      <font>
        <name val="Calibri"/>
        <color rgb="00D97706"/>
        <sz val="10"/>
      </font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Príjmy vs. Výdavky podľa kategórie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'Prehľad cash flow'!D13</f>
            </strRef>
          </tx>
          <spPr>
            <a:solidFill xmlns:a="http://schemas.openxmlformats.org/drawingml/2006/main">
              <a:srgbClr val="16A34A"/>
            </a:solidFill>
            <a:ln xmlns:a="http://schemas.openxmlformats.org/drawingml/2006/main">
              <a:prstDash val="solid"/>
            </a:ln>
          </spPr>
          <cat>
            <numRef>
              <f>'Prehľad cash flow'!$A$14:$A$21</f>
            </numRef>
          </cat>
          <val>
            <numRef>
              <f>'Prehľad cash flow'!$D$14:$D$21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Kategória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Suma (€)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Podiel výdavkov podľa kategórie</a:t>
            </a:r>
          </a:p>
        </rich>
      </tx>
    </title>
    <plotArea>
      <pieChart>
        <varyColors val="1"/>
        <ser>
          <idx val="0"/>
          <order val="0"/>
          <tx>
            <strRef>
              <f>'Prehľad cash flow'!J45</f>
            </strRef>
          </tx>
          <spPr>
            <a:ln xmlns:a="http://schemas.openxmlformats.org/drawingml/2006/main">
              <a:prstDash val="solid"/>
            </a:ln>
          </spPr>
          <cat>
            <numRef>
              <f>'Prehľad cash flow'!$I$46:$I$50</f>
            </numRef>
          </cat>
          <val>
            <numRef>
              <f>'Prehľad cash flow'!$J$46:$J$50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22</row>
      <rowOff>0</rowOff>
    </from>
    <ext cx="7920000" cy="46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22</row>
      <rowOff>0</rowOff>
    </from>
    <ext cx="6480000" cy="468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6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26" customWidth="1" min="2" max="2"/>
    <col width="12" customWidth="1" min="3" max="3"/>
    <col width="16" customWidth="1" min="4" max="4"/>
    <col width="38" customWidth="1" min="5" max="5"/>
  </cols>
  <sheetData>
    <row r="1" ht="22" customHeight="1">
      <c r="A1" s="1" t="inlineStr">
        <is>
          <t>Kategórie a nastavenia – referenčný zoznam</t>
        </is>
      </c>
      <c r="B1" s="40" t="n"/>
      <c r="C1" s="40" t="n"/>
      <c r="D1" s="40" t="n"/>
      <c r="E1" s="41" t="n"/>
    </row>
    <row r="2">
      <c r="A2" s="2" t="inlineStr">
        <is>
          <t>Kód kategórie</t>
        </is>
      </c>
      <c r="B2" s="2" t="inlineStr">
        <is>
          <t>Kategória</t>
        </is>
      </c>
      <c r="C2" s="2" t="inlineStr">
        <is>
          <t>Typ</t>
        </is>
      </c>
      <c r="D2" s="2" t="inlineStr">
        <is>
          <t>Štandardná DPH %</t>
        </is>
      </c>
      <c r="E2" s="2" t="inlineStr">
        <is>
          <t>Poznámka</t>
        </is>
      </c>
    </row>
    <row r="3">
      <c r="A3" s="3" t="inlineStr">
        <is>
          <t>K01</t>
        </is>
      </c>
      <c r="B3" s="3" t="inlineStr">
        <is>
          <t>Tržby za služby</t>
        </is>
      </c>
      <c r="C3" s="4" t="inlineStr">
        <is>
          <t>Príjem</t>
        </is>
      </c>
      <c r="D3" s="5" t="n">
        <v>20</v>
      </c>
      <c r="E3" s="3" t="inlineStr">
        <is>
          <t>Bežné tržby za poskytnuté služby</t>
        </is>
      </c>
    </row>
    <row r="4">
      <c r="A4" s="6" t="inlineStr">
        <is>
          <t>K02</t>
        </is>
      </c>
      <c r="B4" s="6" t="inlineStr">
        <is>
          <t>Predaj tovaru</t>
        </is>
      </c>
      <c r="C4" s="4" t="inlineStr">
        <is>
          <t>Príjem</t>
        </is>
      </c>
      <c r="D4" s="7" t="n">
        <v>20</v>
      </c>
      <c r="E4" s="6" t="inlineStr">
        <is>
          <t>Príjmy z predaja tovaru</t>
        </is>
      </c>
    </row>
    <row r="5">
      <c r="A5" s="3" t="inlineStr">
        <is>
          <t>K03</t>
        </is>
      </c>
      <c r="B5" s="3" t="inlineStr">
        <is>
          <t>Prenájom</t>
        </is>
      </c>
      <c r="C5" s="4" t="inlineStr">
        <is>
          <t>Príjem</t>
        </is>
      </c>
      <c r="D5" s="5" t="n">
        <v>20</v>
      </c>
      <c r="E5" s="3" t="inlineStr">
        <is>
          <t>Príjmy z prenájmu majetku</t>
        </is>
      </c>
    </row>
    <row r="6">
      <c r="A6" s="6" t="inlineStr">
        <is>
          <t>K04</t>
        </is>
      </c>
      <c r="B6" s="6" t="inlineStr">
        <is>
          <t>Školenie a poradenstvo</t>
        </is>
      </c>
      <c r="C6" s="4" t="inlineStr">
        <is>
          <t>Príjem</t>
        </is>
      </c>
      <c r="D6" s="7" t="n">
        <v>20</v>
      </c>
      <c r="E6" s="6" t="inlineStr">
        <is>
          <t>Príjmy za školenia a konzultácie</t>
        </is>
      </c>
    </row>
    <row r="7">
      <c r="A7" s="3" t="inlineStr">
        <is>
          <t>K05</t>
        </is>
      </c>
      <c r="B7" s="3" t="inlineStr">
        <is>
          <t>Marketing</t>
        </is>
      </c>
      <c r="C7" s="8" t="inlineStr">
        <is>
          <t>Výdavok</t>
        </is>
      </c>
      <c r="D7" s="5" t="n">
        <v>20</v>
      </c>
      <c r="E7" s="3" t="inlineStr">
        <is>
          <t>Výdavky na reklamu a marketing</t>
        </is>
      </c>
    </row>
    <row r="8">
      <c r="A8" s="6" t="inlineStr">
        <is>
          <t>K06</t>
        </is>
      </c>
      <c r="B8" s="6" t="inlineStr">
        <is>
          <t>Mzdy a odmeny</t>
        </is>
      </c>
      <c r="C8" s="8" t="inlineStr">
        <is>
          <t>Výdavok</t>
        </is>
      </c>
      <c r="D8" s="7" t="n">
        <v>0</v>
      </c>
      <c r="E8" s="6" t="inlineStr">
        <is>
          <t>Výplaty a odmeny zamestnancom</t>
        </is>
      </c>
    </row>
    <row r="9">
      <c r="A9" s="3" t="inlineStr">
        <is>
          <t>K07</t>
        </is>
      </c>
      <c r="B9" s="3" t="inlineStr">
        <is>
          <t>Poštovné a doprava</t>
        </is>
      </c>
      <c r="C9" s="8" t="inlineStr">
        <is>
          <t>Výdavok</t>
        </is>
      </c>
      <c r="D9" s="5" t="n">
        <v>20</v>
      </c>
      <c r="E9" s="3" t="inlineStr">
        <is>
          <t>Výdavky na prepravu a poštovné</t>
        </is>
      </c>
    </row>
    <row r="10">
      <c r="A10" s="6" t="inlineStr">
        <is>
          <t>K08</t>
        </is>
      </c>
      <c r="B10" s="6" t="inlineStr">
        <is>
          <t>Účtovníctvo</t>
        </is>
      </c>
      <c r="C10" s="8" t="inlineStr">
        <is>
          <t>Výdavok</t>
        </is>
      </c>
      <c r="D10" s="7" t="n">
        <v>20</v>
      </c>
      <c r="E10" s="6" t="inlineStr">
        <is>
          <t>Poplatky za účtovnícke služby</t>
        </is>
      </c>
    </row>
    <row r="11">
      <c r="A11" s="3" t="inlineStr">
        <is>
          <t>K09</t>
        </is>
      </c>
      <c r="B11" s="3" t="inlineStr">
        <is>
          <t>Softvér a licencie</t>
        </is>
      </c>
      <c r="C11" s="8" t="inlineStr">
        <is>
          <t>Výdavok</t>
        </is>
      </c>
      <c r="D11" s="5" t="n">
        <v>20</v>
      </c>
      <c r="E11" s="3" t="inlineStr">
        <is>
          <t>Nákup softvéru a licencií</t>
        </is>
      </c>
    </row>
    <row r="12">
      <c r="A12" s="6" t="inlineStr">
        <is>
          <t>K10</t>
        </is>
      </c>
      <c r="B12" s="6" t="inlineStr">
        <is>
          <t>Energie</t>
        </is>
      </c>
      <c r="C12" s="8" t="inlineStr">
        <is>
          <t>Výdavok</t>
        </is>
      </c>
      <c r="D12" s="7" t="n">
        <v>20</v>
      </c>
      <c r="E12" s="6" t="inlineStr">
        <is>
          <t>Elektrina, plyn, voda</t>
        </is>
      </c>
    </row>
    <row r="13">
      <c r="A13" s="3" t="inlineStr">
        <is>
          <t>K11</t>
        </is>
      </c>
      <c r="B13" s="3" t="inlineStr">
        <is>
          <t>Bankové poplatky</t>
        </is>
      </c>
      <c r="C13" s="8" t="inlineStr">
        <is>
          <t>Výdavok</t>
        </is>
      </c>
      <c r="D13" s="5" t="n">
        <v>0</v>
      </c>
      <c r="E13" s="3" t="inlineStr">
        <is>
          <t>Poplatky za bankové služby</t>
        </is>
      </c>
    </row>
    <row r="14"/>
    <row r="15">
      <c r="A15" s="9" t="inlineStr">
        <is>
          <t>Spôsoby úhrady:</t>
        </is>
      </c>
      <c r="B15" s="10" t="inlineStr">
        <is>
          <t>Bankový prevod</t>
        </is>
      </c>
      <c r="C15" s="10" t="inlineStr">
        <is>
          <t>Hotovosť</t>
        </is>
      </c>
      <c r="D15" s="10" t="inlineStr">
        <is>
          <t>Karta</t>
        </is>
      </c>
    </row>
    <row r="16">
      <c r="A16" s="9" t="inlineStr">
        <is>
          <t>Stavy:</t>
        </is>
      </c>
      <c r="B16" s="10" t="inlineStr">
        <is>
          <t>Uhradené</t>
        </is>
      </c>
      <c r="C16" s="10" t="inlineStr">
        <is>
          <t>Čaká na úhradu</t>
        </is>
      </c>
    </row>
  </sheetData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3"/>
  <sheetViews>
    <sheetView showGridLines="0"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22" customWidth="1" min="4" max="4"/>
    <col width="28" customWidth="1" min="5" max="5"/>
    <col width="18" customWidth="1" min="6" max="6"/>
    <col width="30" customWidth="1" min="7" max="7"/>
    <col width="15" customWidth="1" min="8" max="8"/>
    <col width="9" customWidth="1" min="9" max="9"/>
    <col width="13" customWidth="1" min="10" max="10"/>
    <col width="15" customWidth="1" min="11" max="11"/>
    <col width="18" customWidth="1" min="12" max="12"/>
    <col width="18" customWidth="1" min="13" max="13"/>
    <col width="24" customWidth="1" min="14" max="14"/>
  </cols>
  <sheetData>
    <row r="1" ht="22" customHeight="1">
      <c r="A1" s="1" t="inlineStr">
        <is>
          <t>Toky peňazí – evidencia peňažných pohybov</t>
        </is>
      </c>
      <c r="B1" s="40" t="n"/>
      <c r="C1" s="40" t="n"/>
      <c r="D1" s="40" t="n"/>
      <c r="E1" s="40" t="n"/>
      <c r="F1" s="40" t="n"/>
      <c r="G1" s="40" t="n"/>
      <c r="H1" s="40" t="n"/>
      <c r="I1" s="40" t="n"/>
      <c r="J1" s="40" t="n"/>
      <c r="K1" s="40" t="n"/>
      <c r="L1" s="40" t="n"/>
      <c r="M1" s="40" t="n"/>
      <c r="N1" s="41" t="n"/>
    </row>
    <row r="2">
      <c r="A2" s="2" t="inlineStr">
        <is>
          <t>Dátum</t>
        </is>
      </c>
      <c r="B2" s="2" t="inlineStr">
        <is>
          <t>Doklad č.</t>
        </is>
      </c>
      <c r="C2" s="2" t="inlineStr">
        <is>
          <t>Typ pohybu</t>
        </is>
      </c>
      <c r="D2" s="2" t="inlineStr">
        <is>
          <t>Kategória</t>
        </is>
      </c>
      <c r="E2" s="2" t="inlineStr">
        <is>
          <t>Partner / zákazník / dodávateľ</t>
        </is>
      </c>
      <c r="F2" s="2" t="inlineStr">
        <is>
          <t>Mesto</t>
        </is>
      </c>
      <c r="G2" s="2" t="inlineStr">
        <is>
          <t>Popis</t>
        </is>
      </c>
      <c r="H2" s="2" t="inlineStr">
        <is>
          <t>Suma bez DPH</t>
        </is>
      </c>
      <c r="I2" s="2" t="inlineStr">
        <is>
          <t>DPH %</t>
        </is>
      </c>
      <c r="J2" s="2" t="inlineStr">
        <is>
          <t>DPH suma</t>
        </is>
      </c>
      <c r="K2" s="2" t="inlineStr">
        <is>
          <t>Suma s DPH</t>
        </is>
      </c>
      <c r="L2" s="2" t="inlineStr">
        <is>
          <t>Spôsob úhrady</t>
        </is>
      </c>
      <c r="M2" s="2" t="inlineStr">
        <is>
          <t>Stav</t>
        </is>
      </c>
      <c r="N2" s="2" t="inlineStr">
        <is>
          <t>Poznámka</t>
        </is>
      </c>
    </row>
    <row r="3">
      <c r="A3" s="11" t="inlineStr">
        <is>
          <t>12.06.2026</t>
        </is>
      </c>
      <c r="B3" s="11" t="inlineStr">
        <is>
          <t>FA-2026-001</t>
        </is>
      </c>
      <c r="C3" s="12" t="inlineStr">
        <is>
          <t>Príjem</t>
        </is>
      </c>
      <c r="D3" s="3" t="inlineStr">
        <is>
          <t>Tržby za služby</t>
        </is>
      </c>
      <c r="E3" s="3" t="inlineStr">
        <is>
          <t>Ján Novák</t>
        </is>
      </c>
      <c r="F3" s="3" t="inlineStr">
        <is>
          <t>Bratislava</t>
        </is>
      </c>
      <c r="G3" s="3" t="inlineStr">
        <is>
          <t>Faktúra za IT služby</t>
        </is>
      </c>
      <c r="H3" s="13" t="n">
        <v>2500</v>
      </c>
      <c r="I3" s="14" t="n">
        <v>20</v>
      </c>
      <c r="J3" s="15">
        <f>H3*I3/100</f>
        <v/>
      </c>
      <c r="K3" s="15">
        <f>H3+J3</f>
        <v/>
      </c>
      <c r="L3" s="11" t="inlineStr">
        <is>
          <t>Bankový prevod</t>
        </is>
      </c>
      <c r="M3" s="12" t="inlineStr">
        <is>
          <t>Uhradené</t>
        </is>
      </c>
      <c r="N3" s="3" t="inlineStr"/>
    </row>
    <row r="4">
      <c r="A4" s="16" t="inlineStr">
        <is>
          <t>14.06.2026</t>
        </is>
      </c>
      <c r="B4" s="16" t="inlineStr">
        <is>
          <t>OB-2026-045</t>
        </is>
      </c>
      <c r="C4" s="17" t="inlineStr">
        <is>
          <t>Výdavok</t>
        </is>
      </c>
      <c r="D4" s="6" t="inlineStr">
        <is>
          <t>Marketing</t>
        </is>
      </c>
      <c r="E4" s="6" t="inlineStr">
        <is>
          <t>Mária Kováčová s.r.o.</t>
        </is>
      </c>
      <c r="F4" s="6" t="inlineStr">
        <is>
          <t>Košice</t>
        </is>
      </c>
      <c r="G4" s="6" t="inlineStr">
        <is>
          <t>Online reklama – jún 2026</t>
        </is>
      </c>
      <c r="H4" s="13" t="n">
        <v>800</v>
      </c>
      <c r="I4" s="14" t="n">
        <v>20</v>
      </c>
      <c r="J4" s="18">
        <f>H4*I4/100</f>
        <v/>
      </c>
      <c r="K4" s="18">
        <f>H4+J4</f>
        <v/>
      </c>
      <c r="L4" s="16" t="inlineStr">
        <is>
          <t>Bankový prevod</t>
        </is>
      </c>
      <c r="M4" s="12" t="inlineStr">
        <is>
          <t>Uhradené</t>
        </is>
      </c>
      <c r="N4" s="6" t="inlineStr"/>
    </row>
    <row r="5">
      <c r="A5" s="11" t="inlineStr">
        <is>
          <t>16.06.2026</t>
        </is>
      </c>
      <c r="B5" s="11" t="inlineStr">
        <is>
          <t>FA-2026-002</t>
        </is>
      </c>
      <c r="C5" s="12" t="inlineStr">
        <is>
          <t>Príjem</t>
        </is>
      </c>
      <c r="D5" s="3" t="inlineStr">
        <is>
          <t>Školenie a poradenstvo</t>
        </is>
      </c>
      <c r="E5" s="3" t="inlineStr">
        <is>
          <t>Peter Horváth</t>
        </is>
      </c>
      <c r="F5" s="3" t="inlineStr">
        <is>
          <t>Žilina</t>
        </is>
      </c>
      <c r="G5" s="3" t="inlineStr">
        <is>
          <t>Konzultačné služby – stratégia</t>
        </is>
      </c>
      <c r="H5" s="13" t="n">
        <v>1800</v>
      </c>
      <c r="I5" s="14" t="n">
        <v>20</v>
      </c>
      <c r="J5" s="15">
        <f>H5*I5/100</f>
        <v/>
      </c>
      <c r="K5" s="15">
        <f>H5+J5</f>
        <v/>
      </c>
      <c r="L5" s="11" t="inlineStr">
        <is>
          <t>Bankový prevod</t>
        </is>
      </c>
      <c r="M5" s="12" t="inlineStr">
        <is>
          <t>Uhradené</t>
        </is>
      </c>
      <c r="N5" s="3" t="inlineStr"/>
    </row>
    <row r="6">
      <c r="A6" s="16" t="inlineStr">
        <is>
          <t>18.06.2026</t>
        </is>
      </c>
      <c r="B6" s="16" t="inlineStr">
        <is>
          <t>OB-2026-046</t>
        </is>
      </c>
      <c r="C6" s="17" t="inlineStr">
        <is>
          <t>Výdavok</t>
        </is>
      </c>
      <c r="D6" s="6" t="inlineStr">
        <is>
          <t>Softvér a licencie</t>
        </is>
      </c>
      <c r="E6" s="6" t="inlineStr">
        <is>
          <t>Zuzana Tóthová Tech</t>
        </is>
      </c>
      <c r="F6" s="6" t="inlineStr">
        <is>
          <t>Nitra</t>
        </is>
      </c>
      <c r="G6" s="6" t="inlineStr">
        <is>
          <t>Ročná licencia CRM systém</t>
        </is>
      </c>
      <c r="H6" s="13" t="n">
        <v>350</v>
      </c>
      <c r="I6" s="14" t="n">
        <v>20</v>
      </c>
      <c r="J6" s="18">
        <f>H6*I6/100</f>
        <v/>
      </c>
      <c r="K6" s="18">
        <f>H6+J6</f>
        <v/>
      </c>
      <c r="L6" s="16" t="inlineStr">
        <is>
          <t>Karta</t>
        </is>
      </c>
      <c r="M6" s="12" t="inlineStr">
        <is>
          <t>Uhradené</t>
        </is>
      </c>
      <c r="N6" s="6" t="inlineStr"/>
    </row>
    <row r="7">
      <c r="A7" s="11" t="inlineStr">
        <is>
          <t>19.06.2026</t>
        </is>
      </c>
      <c r="B7" s="11" t="inlineStr">
        <is>
          <t>FA-2026-003</t>
        </is>
      </c>
      <c r="C7" s="12" t="inlineStr">
        <is>
          <t>Príjem</t>
        </is>
      </c>
      <c r="D7" s="3" t="inlineStr">
        <is>
          <t>Prenájom</t>
        </is>
      </c>
      <c r="E7" s="3" t="inlineStr">
        <is>
          <t>Martin Baláž</t>
        </is>
      </c>
      <c r="F7" s="3" t="inlineStr">
        <is>
          <t>Prešov</t>
        </is>
      </c>
      <c r="G7" s="3" t="inlineStr">
        <is>
          <t>Prenájom kancelárskych priestorov</t>
        </is>
      </c>
      <c r="H7" s="13" t="n">
        <v>1200</v>
      </c>
      <c r="I7" s="14" t="n">
        <v>20</v>
      </c>
      <c r="J7" s="15">
        <f>H7*I7/100</f>
        <v/>
      </c>
      <c r="K7" s="15">
        <f>H7+J7</f>
        <v/>
      </c>
      <c r="L7" s="11" t="inlineStr">
        <is>
          <t>Bankový prevod</t>
        </is>
      </c>
      <c r="M7" s="12" t="inlineStr">
        <is>
          <t>Uhradené</t>
        </is>
      </c>
      <c r="N7" s="3" t="inlineStr"/>
    </row>
    <row r="8">
      <c r="A8" s="16" t="inlineStr">
        <is>
          <t>20.06.2026</t>
        </is>
      </c>
      <c r="B8" s="16" t="inlineStr">
        <is>
          <t>OB-2026-047</t>
        </is>
      </c>
      <c r="C8" s="17" t="inlineStr">
        <is>
          <t>Výdavok</t>
        </is>
      </c>
      <c r="D8" s="6" t="inlineStr">
        <is>
          <t>Poštovné a doprava</t>
        </is>
      </c>
      <c r="E8" s="6" t="inlineStr">
        <is>
          <t>Katarína Hudáková</t>
        </is>
      </c>
      <c r="F8" s="6" t="inlineStr">
        <is>
          <t>Banská Bystrica</t>
        </is>
      </c>
      <c r="G8" s="6" t="inlineStr">
        <is>
          <t>Prepravné náklady – dodávky</t>
        </is>
      </c>
      <c r="H8" s="13" t="n">
        <v>180</v>
      </c>
      <c r="I8" s="14" t="n">
        <v>20</v>
      </c>
      <c r="J8" s="18">
        <f>H8*I8/100</f>
        <v/>
      </c>
      <c r="K8" s="18">
        <f>H8+J8</f>
        <v/>
      </c>
      <c r="L8" s="16" t="inlineStr">
        <is>
          <t>Hotovosť</t>
        </is>
      </c>
      <c r="M8" s="12" t="inlineStr">
        <is>
          <t>Uhradené</t>
        </is>
      </c>
      <c r="N8" s="6" t="inlineStr"/>
    </row>
    <row r="9">
      <c r="A9" s="11" t="inlineStr">
        <is>
          <t>22.06.2026</t>
        </is>
      </c>
      <c r="B9" s="11" t="inlineStr">
        <is>
          <t>FA-2026-004</t>
        </is>
      </c>
      <c r="C9" s="12" t="inlineStr">
        <is>
          <t>Príjem</t>
        </is>
      </c>
      <c r="D9" s="3" t="inlineStr">
        <is>
          <t>Školenie a poradenstvo</t>
        </is>
      </c>
      <c r="E9" s="3" t="inlineStr">
        <is>
          <t>Lukáš Varga</t>
        </is>
      </c>
      <c r="F9" s="3" t="inlineStr">
        <is>
          <t>Trnava</t>
        </is>
      </c>
      <c r="G9" s="3" t="inlineStr">
        <is>
          <t>Školenie – digitálny marketing</t>
        </is>
      </c>
      <c r="H9" s="13" t="n">
        <v>950</v>
      </c>
      <c r="I9" s="14" t="n">
        <v>20</v>
      </c>
      <c r="J9" s="15">
        <f>H9*I9/100</f>
        <v/>
      </c>
      <c r="K9" s="15">
        <f>H9+J9</f>
        <v/>
      </c>
      <c r="L9" s="11" t="inlineStr">
        <is>
          <t>Bankový prevod</t>
        </is>
      </c>
      <c r="M9" s="19" t="inlineStr">
        <is>
          <t>Čaká na úhradu</t>
        </is>
      </c>
      <c r="N9" s="3" t="inlineStr">
        <is>
          <t>Splatnosť 30.06.2026</t>
        </is>
      </c>
    </row>
    <row r="10">
      <c r="A10" s="16" t="inlineStr">
        <is>
          <t>24.06.2026</t>
        </is>
      </c>
      <c r="B10" s="16" t="inlineStr">
        <is>
          <t>OB-2026-048</t>
        </is>
      </c>
      <c r="C10" s="17" t="inlineStr">
        <is>
          <t>Výdavok</t>
        </is>
      </c>
      <c r="D10" s="6" t="inlineStr">
        <is>
          <t>Účtovníctvo</t>
        </is>
      </c>
      <c r="E10" s="6" t="inlineStr">
        <is>
          <t>Eva Šimková – účtovníctvo</t>
        </is>
      </c>
      <c r="F10" s="6" t="inlineStr">
        <is>
          <t>Trenčín</t>
        </is>
      </c>
      <c r="G10" s="6" t="inlineStr">
        <is>
          <t>Mesačné účtovnícke služby</t>
        </is>
      </c>
      <c r="H10" s="13" t="n">
        <v>420</v>
      </c>
      <c r="I10" s="14" t="n">
        <v>20</v>
      </c>
      <c r="J10" s="18">
        <f>H10*I10/100</f>
        <v/>
      </c>
      <c r="K10" s="18">
        <f>H10+J10</f>
        <v/>
      </c>
      <c r="L10" s="16" t="inlineStr">
        <is>
          <t>Bankový prevod</t>
        </is>
      </c>
      <c r="M10" s="12" t="inlineStr">
        <is>
          <t>Uhradené</t>
        </is>
      </c>
      <c r="N10" s="6" t="inlineStr"/>
    </row>
    <row r="11">
      <c r="A11" s="11" t="inlineStr">
        <is>
          <t>25.06.2026</t>
        </is>
      </c>
      <c r="B11" s="11" t="inlineStr">
        <is>
          <t>FA-2026-005</t>
        </is>
      </c>
      <c r="C11" s="12" t="inlineStr">
        <is>
          <t>Príjem</t>
        </is>
      </c>
      <c r="D11" s="3" t="inlineStr">
        <is>
          <t>Tržby za služby</t>
        </is>
      </c>
      <c r="E11" s="3" t="inlineStr">
        <is>
          <t>Tomáš Benko</t>
        </is>
      </c>
      <c r="F11" s="3" t="inlineStr">
        <is>
          <t>Poprad</t>
        </is>
      </c>
      <c r="G11" s="3" t="inlineStr">
        <is>
          <t>Vývoj webovej aplikácie</t>
        </is>
      </c>
      <c r="H11" s="13" t="n">
        <v>3200</v>
      </c>
      <c r="I11" s="14" t="n">
        <v>20</v>
      </c>
      <c r="J11" s="15">
        <f>H11*I11/100</f>
        <v/>
      </c>
      <c r="K11" s="15">
        <f>H11+J11</f>
        <v/>
      </c>
      <c r="L11" s="11" t="inlineStr">
        <is>
          <t>Bankový prevod</t>
        </is>
      </c>
      <c r="M11" s="19" t="inlineStr">
        <is>
          <t>Čaká na úhradu</t>
        </is>
      </c>
      <c r="N11" s="3" t="inlineStr">
        <is>
          <t>Splatnosť 05.07.2026</t>
        </is>
      </c>
    </row>
    <row r="12">
      <c r="A12" s="16" t="inlineStr">
        <is>
          <t>26.06.2026</t>
        </is>
      </c>
      <c r="B12" s="16" t="inlineStr">
        <is>
          <t>OB-2026-049</t>
        </is>
      </c>
      <c r="C12" s="17" t="inlineStr">
        <is>
          <t>Výdavok</t>
        </is>
      </c>
      <c r="D12" s="6" t="inlineStr">
        <is>
          <t>Energie</t>
        </is>
      </c>
      <c r="E12" s="6" t="inlineStr">
        <is>
          <t>Andrea Malá – správa</t>
        </is>
      </c>
      <c r="F12" s="6" t="inlineStr">
        <is>
          <t>Martin</t>
        </is>
      </c>
      <c r="G12" s="6" t="inlineStr">
        <is>
          <t>Elektrina a plyn – jún 2026</t>
        </is>
      </c>
      <c r="H12" s="13" t="n">
        <v>290</v>
      </c>
      <c r="I12" s="14" t="n">
        <v>20</v>
      </c>
      <c r="J12" s="18">
        <f>H12*I12/100</f>
        <v/>
      </c>
      <c r="K12" s="18">
        <f>H12+J12</f>
        <v/>
      </c>
      <c r="L12" s="16" t="inlineStr">
        <is>
          <t>Bankový prevod</t>
        </is>
      </c>
      <c r="M12" s="12" t="inlineStr">
        <is>
          <t>Uhradené</t>
        </is>
      </c>
      <c r="N12" s="6" t="inlineStr"/>
    </row>
    <row r="13" ht="18" customHeight="1">
      <c r="A13" s="20" t="n"/>
      <c r="B13" s="20" t="n"/>
      <c r="C13" s="20" t="n"/>
      <c r="D13" s="20" t="n"/>
      <c r="E13" s="20" t="n"/>
      <c r="F13" s="20" t="n"/>
      <c r="G13" s="21" t="inlineStr">
        <is>
          <t>CELKOM:</t>
        </is>
      </c>
      <c r="H13" s="22">
        <f>SUM(H3:H12)</f>
        <v/>
      </c>
      <c r="I13" s="20" t="n"/>
      <c r="J13" s="22">
        <f>SUM(J3:J12)</f>
        <v/>
      </c>
      <c r="K13" s="22">
        <f>SUM(K3:K12)</f>
        <v/>
      </c>
      <c r="L13" s="20" t="n"/>
      <c r="M13" s="20" t="n"/>
      <c r="N13" s="20" t="n"/>
    </row>
  </sheetData>
  <mergeCells count="1">
    <mergeCell ref="A1:N1"/>
  </mergeCells>
  <conditionalFormatting sqref="C3:C12">
    <cfRule type="expression" priority="1" dxfId="0" stopIfTrue="1">
      <formula>$C3="Príjem"</formula>
    </cfRule>
    <cfRule type="expression" priority="2" dxfId="1" stopIfTrue="1">
      <formula>$C3="Výdavok"</formula>
    </cfRule>
  </conditionalFormatting>
  <conditionalFormatting sqref="M3:M12">
    <cfRule type="expression" priority="3" dxfId="2" stopIfTrue="1">
      <formula>$M3="Čaká na úhradu"</formula>
    </cfRule>
  </conditionalFormatting>
  <conditionalFormatting sqref="H3:H12">
    <cfRule type="expression" priority="4" dxfId="1" stopIfTrue="1">
      <formula>$H3&lt;0</formula>
    </cfRule>
  </conditionalFormatting>
  <dataValidations count="3">
    <dataValidation sqref="C3:C100" showErrorMessage="1" showInputMessage="1" allowBlank="1" type="list">
      <formula1>"Príjem,Výdavok"</formula1>
    </dataValidation>
    <dataValidation sqref="L3:L100" showErrorMessage="1" showInputMessage="1" allowBlank="1" type="list">
      <formula1>"Bankový prevod,Hotovosť,Karta"</formula1>
    </dataValidation>
    <dataValidation sqref="M3:M100" showErrorMessage="1" showInputMessage="1" allowBlank="1" type="list">
      <formula1>"Uhradené,Čaká na úhradu"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0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8" customWidth="1" min="4" max="4"/>
    <col width="22" customWidth="1" min="5" max="5"/>
    <col width="18" customWidth="1" min="6" max="6"/>
    <col width="14" customWidth="1" min="7" max="7"/>
    <col width="20" customWidth="1" min="8" max="8"/>
    <col width="22" customWidth="1" min="9" max="9"/>
    <col width="16" customWidth="1" min="10" max="10"/>
    <col width="14" customWidth="1" min="11" max="11"/>
  </cols>
  <sheetData>
    <row r="1" ht="30" customHeight="1">
      <c r="A1" s="23" t="inlineStr">
        <is>
          <t>Prehľad cash flow – jún 2026</t>
        </is>
      </c>
      <c r="B1" s="40" t="n"/>
      <c r="C1" s="40" t="n"/>
      <c r="D1" s="40" t="n"/>
      <c r="E1" s="40" t="n"/>
      <c r="F1" s="40" t="n"/>
      <c r="G1" s="40" t="n"/>
      <c r="H1" s="40" t="n"/>
      <c r="I1" s="40" t="n"/>
      <c r="J1" s="40" t="n"/>
      <c r="K1" s="41" t="n"/>
    </row>
    <row r="2">
      <c r="A2" s="24" t="inlineStr">
        <is>
          <t>Obdobie: jún 2026  |  Aktualizované: 17.06.2026</t>
        </is>
      </c>
      <c r="B2" s="40" t="n"/>
      <c r="C2" s="40" t="n"/>
      <c r="D2" s="40" t="n"/>
      <c r="E2" s="40" t="n"/>
      <c r="F2" s="40" t="n"/>
      <c r="G2" s="40" t="n"/>
      <c r="H2" s="40" t="n"/>
      <c r="I2" s="40" t="n"/>
      <c r="J2" s="40" t="n"/>
      <c r="K2" s="41" t="n"/>
    </row>
    <row r="3"/>
    <row r="4">
      <c r="A4" s="25" t="inlineStr">
        <is>
          <t>Kľúčové ukazovatele (KPI)</t>
        </is>
      </c>
      <c r="B4" s="40" t="n"/>
      <c r="C4" s="40" t="n"/>
      <c r="D4" s="40" t="n"/>
      <c r="E4" s="40" t="n"/>
      <c r="F4" s="40" t="n"/>
      <c r="G4" s="40" t="n"/>
      <c r="H4" s="40" t="n"/>
      <c r="I4" s="40" t="n"/>
      <c r="J4" s="40" t="n"/>
      <c r="K4" s="41" t="n"/>
    </row>
    <row r="5">
      <c r="A5" s="26" t="inlineStr">
        <is>
          <t>Celkové príjmy</t>
        </is>
      </c>
      <c r="B5" s="27">
        <f>SUMIF('Toky peňazí'!C3:C12,"Príjem",'Toky peňazí'!H3:H12)</f>
        <v/>
      </c>
      <c r="C5" s="26" t="inlineStr">
        <is>
          <t>Celkové výdavky</t>
        </is>
      </c>
      <c r="D5" s="27">
        <f>SUMIF('Toky peňazí'!C3:C12,"Výdavok",'Toky peňazí'!H3:H12)</f>
        <v/>
      </c>
      <c r="E5" s="26" t="inlineStr">
        <is>
          <t>Čistý cash flow</t>
        </is>
      </c>
      <c r="F5" s="27">
        <f>B5-B6</f>
        <v/>
      </c>
    </row>
    <row r="6"/>
    <row r="7">
      <c r="A7" s="26" t="inlineStr">
        <is>
          <t>Priemerný denný CF</t>
        </is>
      </c>
      <c r="B7" s="27">
        <f>IFERROR(B7/30,0)</f>
        <v/>
      </c>
      <c r="C7" s="26" t="inlineStr">
        <is>
          <t>Počet príjmov</t>
        </is>
      </c>
      <c r="D7" s="28">
        <f>COUNTIF('Toky peňazí'!C3:C12,"Príjem")</f>
        <v/>
      </c>
      <c r="E7" s="26" t="inlineStr">
        <is>
          <t>Počet výdavkov</t>
        </is>
      </c>
      <c r="F7" s="28">
        <f>COUNTIF('Toky peňazí'!C3:C12,"Výdavok")</f>
        <v/>
      </c>
      <c r="G7" s="26" t="inlineStr">
        <is>
          <t>Podiel výdavkov</t>
        </is>
      </c>
      <c r="H7" s="29">
        <f>IFERROR(B6/B5,0)</f>
        <v/>
      </c>
    </row>
    <row r="8"/>
    <row r="9">
      <c r="A9" s="26" t="inlineStr">
        <is>
          <t>Stav cash flow:</t>
        </is>
      </c>
      <c r="B9" s="41" t="n"/>
      <c r="C9" s="30">
        <f>IF(F5&gt;=B5,"⚠ Deficit","✓ Prebytok")</f>
        <v/>
      </c>
      <c r="D9" s="41" t="n"/>
    </row>
    <row r="10"/>
    <row r="11"/>
    <row r="12">
      <c r="A12" s="25" t="inlineStr">
        <is>
          <t>Súhrn podľa kategórií</t>
        </is>
      </c>
      <c r="B12" s="40" t="n"/>
      <c r="C12" s="40" t="n"/>
      <c r="D12" s="40" t="n"/>
      <c r="E12" s="40" t="n"/>
      <c r="F12" s="40" t="n"/>
      <c r="G12" s="40" t="n"/>
      <c r="H12" s="41" t="n"/>
    </row>
    <row r="13">
      <c r="A13" s="2" t="inlineStr">
        <is>
          <t>Kategória</t>
        </is>
      </c>
      <c r="B13" s="2" t="inlineStr">
        <is>
          <t>Typ</t>
        </is>
      </c>
      <c r="C13" s="2" t="inlineStr">
        <is>
          <t>Počet</t>
        </is>
      </c>
      <c r="D13" s="2" t="inlineStr">
        <is>
          <t>Suma bez DPH</t>
        </is>
      </c>
      <c r="E13" s="2" t="inlineStr">
        <is>
          <t>DPH</t>
        </is>
      </c>
      <c r="F13" s="2" t="inlineStr">
        <is>
          <t>Suma s DPH</t>
        </is>
      </c>
    </row>
    <row r="14">
      <c r="A14" s="6" t="inlineStr">
        <is>
          <t>Tržby za služby</t>
        </is>
      </c>
      <c r="B14" s="12" t="inlineStr">
        <is>
          <t>Príjem</t>
        </is>
      </c>
      <c r="C14" s="16">
        <f>COUNTIF('Toky peňazí'!D3:D12,A14)</f>
        <v/>
      </c>
      <c r="D14" s="18">
        <f>IFERROR(SUMIF('Toky peňazí'!D3:D12,A14,'Toky peňazí'!H3:H12),0)</f>
        <v/>
      </c>
      <c r="E14" s="18">
        <f>IFERROR(SUMIF('Toky peňazí'!D3:D12,A14,'Toky peňazí'!J3:J12),0)</f>
        <v/>
      </c>
      <c r="F14" s="18">
        <f>IFERROR(SUMIF('Toky peňazí'!D3:D12,A14,'Toky peňazí'!K3:K12),0)</f>
        <v/>
      </c>
    </row>
    <row r="15">
      <c r="A15" s="3" t="inlineStr">
        <is>
          <t>Školenie a poradenstvo</t>
        </is>
      </c>
      <c r="B15" s="12" t="inlineStr">
        <is>
          <t>Príjem</t>
        </is>
      </c>
      <c r="C15" s="11">
        <f>COUNTIF('Toky peňazí'!D3:D12,A15)</f>
        <v/>
      </c>
      <c r="D15" s="15">
        <f>IFERROR(SUMIF('Toky peňazí'!D3:D12,A15,'Toky peňazí'!H3:H12),0)</f>
        <v/>
      </c>
      <c r="E15" s="15">
        <f>IFERROR(SUMIF('Toky peňazí'!D3:D12,A15,'Toky peňazí'!J3:J12),0)</f>
        <v/>
      </c>
      <c r="F15" s="15">
        <f>IFERROR(SUMIF('Toky peňazí'!D3:D12,A15,'Toky peňazí'!K3:K12),0)</f>
        <v/>
      </c>
    </row>
    <row r="16">
      <c r="A16" s="6" t="inlineStr">
        <is>
          <t>Prenájom</t>
        </is>
      </c>
      <c r="B16" s="12" t="inlineStr">
        <is>
          <t>Príjem</t>
        </is>
      </c>
      <c r="C16" s="16">
        <f>COUNTIF('Toky peňazí'!D3:D12,A16)</f>
        <v/>
      </c>
      <c r="D16" s="18">
        <f>IFERROR(SUMIF('Toky peňazí'!D3:D12,A16,'Toky peňazí'!H3:H12),0)</f>
        <v/>
      </c>
      <c r="E16" s="18">
        <f>IFERROR(SUMIF('Toky peňazí'!D3:D12,A16,'Toky peňazí'!J3:J12),0)</f>
        <v/>
      </c>
      <c r="F16" s="18">
        <f>IFERROR(SUMIF('Toky peňazí'!D3:D12,A16,'Toky peňazí'!K3:K12),0)</f>
        <v/>
      </c>
    </row>
    <row r="17">
      <c r="A17" s="3" t="inlineStr">
        <is>
          <t>Marketing</t>
        </is>
      </c>
      <c r="B17" s="17" t="inlineStr">
        <is>
          <t>Výdavok</t>
        </is>
      </c>
      <c r="C17" s="11">
        <f>COUNTIF('Toky peňazí'!D3:D12,A17)</f>
        <v/>
      </c>
      <c r="D17" s="15">
        <f>IFERROR(SUMIF('Toky peňazí'!D3:D12,A17,'Toky peňazí'!H3:H12),0)</f>
        <v/>
      </c>
      <c r="E17" s="15">
        <f>IFERROR(SUMIF('Toky peňazí'!D3:D12,A17,'Toky peňazí'!J3:J12),0)</f>
        <v/>
      </c>
      <c r="F17" s="15">
        <f>IFERROR(SUMIF('Toky peňazí'!D3:D12,A17,'Toky peňazí'!K3:K12),0)</f>
        <v/>
      </c>
    </row>
    <row r="18">
      <c r="A18" s="6" t="inlineStr">
        <is>
          <t>Softvér a licencie</t>
        </is>
      </c>
      <c r="B18" s="17" t="inlineStr">
        <is>
          <t>Výdavok</t>
        </is>
      </c>
      <c r="C18" s="16">
        <f>COUNTIF('Toky peňazí'!D3:D12,A18)</f>
        <v/>
      </c>
      <c r="D18" s="18">
        <f>IFERROR(SUMIF('Toky peňazí'!D3:D12,A18,'Toky peňazí'!H3:H12),0)</f>
        <v/>
      </c>
      <c r="E18" s="18">
        <f>IFERROR(SUMIF('Toky peňazí'!D3:D12,A18,'Toky peňazí'!J3:J12),0)</f>
        <v/>
      </c>
      <c r="F18" s="18">
        <f>IFERROR(SUMIF('Toky peňazí'!D3:D12,A18,'Toky peňazí'!K3:K12),0)</f>
        <v/>
      </c>
    </row>
    <row r="19">
      <c r="A19" s="3" t="inlineStr">
        <is>
          <t>Poštovné a doprava</t>
        </is>
      </c>
      <c r="B19" s="17" t="inlineStr">
        <is>
          <t>Výdavok</t>
        </is>
      </c>
      <c r="C19" s="11">
        <f>COUNTIF('Toky peňazí'!D3:D12,A19)</f>
        <v/>
      </c>
      <c r="D19" s="15">
        <f>IFERROR(SUMIF('Toky peňazí'!D3:D12,A19,'Toky peňazí'!H3:H12),0)</f>
        <v/>
      </c>
      <c r="E19" s="15">
        <f>IFERROR(SUMIF('Toky peňazí'!D3:D12,A19,'Toky peňazí'!J3:J12),0)</f>
        <v/>
      </c>
      <c r="F19" s="15">
        <f>IFERROR(SUMIF('Toky peňazí'!D3:D12,A19,'Toky peňazí'!K3:K12),0)</f>
        <v/>
      </c>
    </row>
    <row r="20">
      <c r="A20" s="6" t="inlineStr">
        <is>
          <t>Účtovníctvo</t>
        </is>
      </c>
      <c r="B20" s="17" t="inlineStr">
        <is>
          <t>Výdavok</t>
        </is>
      </c>
      <c r="C20" s="16">
        <f>COUNTIF('Toky peňazí'!D3:D12,A20)</f>
        <v/>
      </c>
      <c r="D20" s="18">
        <f>IFERROR(SUMIF('Toky peňazí'!D3:D12,A20,'Toky peňazí'!H3:H12),0)</f>
        <v/>
      </c>
      <c r="E20" s="18">
        <f>IFERROR(SUMIF('Toky peňazí'!D3:D12,A20,'Toky peňazí'!J3:J12),0)</f>
        <v/>
      </c>
      <c r="F20" s="18">
        <f>IFERROR(SUMIF('Toky peňazí'!D3:D12,A20,'Toky peňazí'!K3:K12),0)</f>
        <v/>
      </c>
    </row>
    <row r="21">
      <c r="A21" s="3" t="inlineStr">
        <is>
          <t>Energie</t>
        </is>
      </c>
      <c r="B21" s="17" t="inlineStr">
        <is>
          <t>Výdavok</t>
        </is>
      </c>
      <c r="C21" s="11">
        <f>COUNTIF('Toky peňazí'!D3:D12,A21)</f>
        <v/>
      </c>
      <c r="D21" s="15">
        <f>IFERROR(SUMIF('Toky peňazí'!D3:D12,A21,'Toky peňazí'!H3:H12),0)</f>
        <v/>
      </c>
      <c r="E21" s="15">
        <f>IFERROR(SUMIF('Toky peňazí'!D3:D12,A21,'Toky peňazí'!J3:J12),0)</f>
        <v/>
      </c>
      <c r="F21" s="15">
        <f>IFERROR(SUMIF('Toky peňazí'!D3:D12,A21,'Toky peňazí'!K3:K12),0)</f>
        <v/>
      </c>
    </row>
    <row r="22">
      <c r="A22" s="2" t="inlineStr">
        <is>
          <t>CELKOM</t>
        </is>
      </c>
      <c r="B22" s="20" t="n"/>
      <c r="C22" s="21">
        <f>SUM(C14:C21)</f>
        <v/>
      </c>
      <c r="D22" s="31">
        <f>SUM(D14:D21)</f>
        <v/>
      </c>
      <c r="E22" s="31">
        <f>SUM(E14:E21)</f>
        <v/>
      </c>
      <c r="F22" s="31">
        <f>SUM(F14:F21)</f>
        <v/>
      </c>
    </row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>
      <c r="I45" s="32" t="inlineStr">
        <is>
          <t>Kategória výdavkov</t>
        </is>
      </c>
      <c r="J45" s="32" t="inlineStr">
        <is>
          <t>Suma</t>
        </is>
      </c>
    </row>
    <row r="46">
      <c r="I46" s="33" t="inlineStr">
        <is>
          <t>Marketing</t>
        </is>
      </c>
      <c r="J46" s="34">
        <f>D17</f>
        <v/>
      </c>
    </row>
    <row r="47">
      <c r="I47" s="35" t="inlineStr">
        <is>
          <t>Softvér a licencie</t>
        </is>
      </c>
      <c r="J47" s="36">
        <f>D18</f>
        <v/>
      </c>
    </row>
    <row r="48">
      <c r="I48" s="33" t="inlineStr">
        <is>
          <t>Poštovné a doprava</t>
        </is>
      </c>
      <c r="J48" s="34">
        <f>D19</f>
        <v/>
      </c>
    </row>
    <row r="49">
      <c r="I49" s="35" t="inlineStr">
        <is>
          <t>Účtovníctvo</t>
        </is>
      </c>
      <c r="J49" s="36">
        <f>D20</f>
        <v/>
      </c>
    </row>
    <row r="50">
      <c r="I50" s="33" t="inlineStr">
        <is>
          <t>Energie</t>
        </is>
      </c>
      <c r="J50" s="34">
        <f>D21</f>
        <v/>
      </c>
    </row>
  </sheetData>
  <mergeCells count="13">
    <mergeCell ref="A1:K1"/>
    <mergeCell ref="A2:K2"/>
    <mergeCell ref="A4:K4"/>
    <mergeCell ref="A5"/>
    <mergeCell ref="C5"/>
    <mergeCell ref="E5"/>
    <mergeCell ref="A7"/>
    <mergeCell ref="C7"/>
    <mergeCell ref="E7"/>
    <mergeCell ref="G7"/>
    <mergeCell ref="A9:B9"/>
    <mergeCell ref="C9:D9"/>
    <mergeCell ref="A12:H12"/>
  </mergeCells>
  <conditionalFormatting sqref="F5">
    <cfRule type="expression" priority="1" dxfId="0" stopIfTrue="1">
      <formula>F5&gt;=0</formula>
    </cfRule>
    <cfRule type="expression" priority="2" dxfId="1" stopIfTrue="1">
      <formula>F5&lt;0</formula>
    </cfRule>
  </conditionalFormatting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1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55" customWidth="1" min="2" max="2"/>
    <col width="20" customWidth="1" min="3" max="3"/>
    <col width="20" customWidth="1" min="4" max="4"/>
    <col width="20" customWidth="1" min="5" max="5"/>
  </cols>
  <sheetData>
    <row r="1" ht="28" customHeight="1">
      <c r="A1" s="1" t="inlineStr">
        <is>
          <t>Návod na používanie – Cash Flow Excel vzor</t>
        </is>
      </c>
      <c r="B1" s="40" t="n"/>
      <c r="C1" s="40" t="n"/>
      <c r="D1" s="40" t="n"/>
      <c r="E1" s="41" t="n"/>
    </row>
    <row r="2"/>
    <row r="3" ht="20" customHeight="1">
      <c r="A3" s="37" t="inlineStr">
        <is>
          <t>LIST: Toky peňazí</t>
        </is>
      </c>
      <c r="B3" s="40" t="n"/>
      <c r="C3" s="40" t="n"/>
      <c r="D3" s="40" t="n"/>
      <c r="E3" s="41" t="n"/>
    </row>
    <row r="4" ht="18" customHeight="1">
      <c r="A4" s="38" t="inlineStr">
        <is>
          <t>Stĺpec A – Dátum</t>
        </is>
      </c>
      <c r="B4" s="6" t="inlineStr">
        <is>
          <t>Zadajte dátum pohybu vo formáte DD.MM.RRRR</t>
        </is>
      </c>
      <c r="C4" s="40" t="n"/>
      <c r="D4" s="40" t="n"/>
      <c r="E4" s="41" t="n"/>
    </row>
    <row r="5" ht="18" customHeight="1">
      <c r="A5" s="39" t="inlineStr">
        <is>
          <t>Stĺpec B – Doklad č.</t>
        </is>
      </c>
      <c r="B5" s="3" t="inlineStr">
        <is>
          <t>Číslo faktúry, príjmového alebo výdajového dokladu</t>
        </is>
      </c>
      <c r="C5" s="40" t="n"/>
      <c r="D5" s="40" t="n"/>
      <c r="E5" s="41" t="n"/>
    </row>
    <row r="6" ht="18" customHeight="1">
      <c r="A6" s="38" t="inlineStr">
        <is>
          <t>Stĺpec C – Typ pohybu</t>
        </is>
      </c>
      <c r="B6" s="6" t="inlineStr">
        <is>
          <t>Vyberte: Príjem alebo Výdavok (rozbaľovací zoznam)</t>
        </is>
      </c>
      <c r="C6" s="40" t="n"/>
      <c r="D6" s="40" t="n"/>
      <c r="E6" s="41" t="n"/>
    </row>
    <row r="7" ht="18" customHeight="1">
      <c r="A7" s="39" t="inlineStr">
        <is>
          <t>Stĺpec D – Kategória</t>
        </is>
      </c>
      <c r="B7" s="3" t="inlineStr">
        <is>
          <t>Zaraďte pohyb do kategórie (napr. Tržby za služby)</t>
        </is>
      </c>
      <c r="C7" s="40" t="n"/>
      <c r="D7" s="40" t="n"/>
      <c r="E7" s="41" t="n"/>
    </row>
    <row r="8" ht="18" customHeight="1">
      <c r="A8" s="38" t="inlineStr">
        <is>
          <t>Stĺpec E – Partner</t>
        </is>
      </c>
      <c r="B8" s="6" t="inlineStr">
        <is>
          <t>Meno zákazníka alebo dodávateľa</t>
        </is>
      </c>
      <c r="C8" s="40" t="n"/>
      <c r="D8" s="40" t="n"/>
      <c r="E8" s="41" t="n"/>
    </row>
    <row r="9" ht="18" customHeight="1">
      <c r="A9" s="39" t="inlineStr">
        <is>
          <t>Stĺpec F – Mesto</t>
        </is>
      </c>
      <c r="B9" s="3" t="inlineStr">
        <is>
          <t>Mesto partnera (Bratislava, Košice, Žilina...)</t>
        </is>
      </c>
      <c r="C9" s="40" t="n"/>
      <c r="D9" s="40" t="n"/>
      <c r="E9" s="41" t="n"/>
    </row>
    <row r="10" ht="18" customHeight="1">
      <c r="A10" s="38" t="inlineStr">
        <is>
          <t>Stĺpec G – Popis</t>
        </is>
      </c>
      <c r="B10" s="6" t="inlineStr">
        <is>
          <t>Stručný popis pohybu</t>
        </is>
      </c>
      <c r="C10" s="40" t="n"/>
      <c r="D10" s="40" t="n"/>
      <c r="E10" s="41" t="n"/>
    </row>
    <row r="11" ht="18" customHeight="1">
      <c r="A11" s="39" t="inlineStr">
        <is>
          <t>Stĺpec H – Suma bez DPH</t>
        </is>
      </c>
      <c r="B11" s="3" t="inlineStr">
        <is>
          <t>Zadajte sumu bez DPH v eurách (vstupné pole)</t>
        </is>
      </c>
      <c r="C11" s="40" t="n"/>
      <c r="D11" s="40" t="n"/>
      <c r="E11" s="41" t="n"/>
    </row>
    <row r="12" ht="18" customHeight="1">
      <c r="A12" s="38" t="inlineStr">
        <is>
          <t>Stĺpec I – DPH %</t>
        </is>
      </c>
      <c r="B12" s="6" t="inlineStr">
        <is>
          <t>Sadzba DPH: 0, 10 alebo 20 (vstupné pole)</t>
        </is>
      </c>
      <c r="C12" s="40" t="n"/>
      <c r="D12" s="40" t="n"/>
      <c r="E12" s="41" t="n"/>
    </row>
    <row r="13" ht="18" customHeight="1">
      <c r="A13" s="39" t="inlineStr">
        <is>
          <t>Stĺpec J – DPH suma</t>
        </is>
      </c>
      <c r="B13" s="3" t="inlineStr">
        <is>
          <t>Automaticky vypočítaná: Suma bez DPH × DPH %</t>
        </is>
      </c>
      <c r="C13" s="40" t="n"/>
      <c r="D13" s="40" t="n"/>
      <c r="E13" s="41" t="n"/>
    </row>
    <row r="14" ht="18" customHeight="1">
      <c r="A14" s="38" t="inlineStr">
        <is>
          <t>Stĺpec K – Suma s DPH</t>
        </is>
      </c>
      <c r="B14" s="6" t="inlineStr">
        <is>
          <t>Automaticky: Suma bez DPH + DPH suma</t>
        </is>
      </c>
      <c r="C14" s="40" t="n"/>
      <c r="D14" s="40" t="n"/>
      <c r="E14" s="41" t="n"/>
    </row>
    <row r="15" ht="18" customHeight="1">
      <c r="A15" s="39" t="inlineStr">
        <is>
          <t>Stĺpec L – Spôsob úhrady</t>
        </is>
      </c>
      <c r="B15" s="3" t="inlineStr">
        <is>
          <t>Bankový prevod / Hotovosť / Karta (rozbaľovací zoznam)</t>
        </is>
      </c>
      <c r="C15" s="40" t="n"/>
      <c r="D15" s="40" t="n"/>
      <c r="E15" s="41" t="n"/>
    </row>
    <row r="16" ht="18" customHeight="1">
      <c r="A16" s="38" t="inlineStr">
        <is>
          <t>Stĺpec M – Stav</t>
        </is>
      </c>
      <c r="B16" s="6" t="inlineStr">
        <is>
          <t>Uhradené alebo Čaká na úhradu (rozbaľovací zoznam)</t>
        </is>
      </c>
      <c r="C16" s="40" t="n"/>
      <c r="D16" s="40" t="n"/>
      <c r="E16" s="41" t="n"/>
    </row>
    <row r="17" ht="20" customHeight="1">
      <c r="A17" s="37" t="inlineStr">
        <is>
          <t>LIST: Prehľad cash flow</t>
        </is>
      </c>
      <c r="B17" s="40" t="n"/>
      <c r="C17" s="40" t="n"/>
      <c r="D17" s="40" t="n"/>
      <c r="E17" s="41" t="n"/>
    </row>
    <row r="18" ht="18" customHeight="1">
      <c r="A18" s="38" t="inlineStr">
        <is>
          <t>KPI sekcia</t>
        </is>
      </c>
      <c r="B18" s="6" t="inlineStr">
        <is>
          <t>Automatický súhrn príjmov, výdavkov a čistého cash flow</t>
        </is>
      </c>
      <c r="C18" s="40" t="n"/>
      <c r="D18" s="40" t="n"/>
      <c r="E18" s="41" t="n"/>
    </row>
    <row r="19" ht="18" customHeight="1">
      <c r="A19" s="39" t="inlineStr">
        <is>
          <t>Grafy</t>
        </is>
      </c>
      <c r="B19" s="3" t="inlineStr">
        <is>
          <t>Stĺpcový a koláčový graf sa aktualizujú automaticky</t>
        </is>
      </c>
      <c r="C19" s="40" t="n"/>
      <c r="D19" s="40" t="n"/>
      <c r="E19" s="41" t="n"/>
    </row>
    <row r="20" ht="18" customHeight="1">
      <c r="A20" s="38" t="inlineStr">
        <is>
          <t>Tabuľka kategórií</t>
        </is>
      </c>
      <c r="B20" s="6" t="inlineStr">
        <is>
          <t>Súhrn podľa kategórií – počty a sumy</t>
        </is>
      </c>
      <c r="C20" s="40" t="n"/>
      <c r="D20" s="40" t="n"/>
      <c r="E20" s="41" t="n"/>
    </row>
    <row r="21" ht="20" customHeight="1">
      <c r="A21" s="37" t="inlineStr">
        <is>
          <t>LIST: Kategórie a nastavenia</t>
        </is>
      </c>
      <c r="B21" s="40" t="n"/>
      <c r="C21" s="40" t="n"/>
      <c r="D21" s="40" t="n"/>
      <c r="E21" s="41" t="n"/>
    </row>
    <row r="22" ht="18" customHeight="1">
      <c r="A22" s="38" t="inlineStr">
        <is>
          <t>Stĺpec A – Kód</t>
        </is>
      </c>
      <c r="B22" s="6" t="inlineStr">
        <is>
          <t>Unikátny kód kategórie (napr. K01, K02...)</t>
        </is>
      </c>
      <c r="C22" s="40" t="n"/>
      <c r="D22" s="40" t="n"/>
      <c r="E22" s="41" t="n"/>
    </row>
    <row r="23" ht="18" customHeight="1">
      <c r="A23" s="39" t="inlineStr">
        <is>
          <t>Stĺpec B – Kategória</t>
        </is>
      </c>
      <c r="B23" s="3" t="inlineStr">
        <is>
          <t>Názov kategórie príjmu alebo výdavku</t>
        </is>
      </c>
      <c r="C23" s="40" t="n"/>
      <c r="D23" s="40" t="n"/>
      <c r="E23" s="41" t="n"/>
    </row>
    <row r="24" ht="18" customHeight="1">
      <c r="A24" s="38" t="inlineStr">
        <is>
          <t>Stĺpec C – Typ</t>
        </is>
      </c>
      <c r="B24" s="6" t="inlineStr">
        <is>
          <t>Príjem alebo Výdavok</t>
        </is>
      </c>
      <c r="C24" s="40" t="n"/>
      <c r="D24" s="40" t="n"/>
      <c r="E24" s="41" t="n"/>
    </row>
    <row r="25" ht="18" customHeight="1">
      <c r="A25" s="39" t="inlineStr">
        <is>
          <t>Stĺpec D – DPH %</t>
        </is>
      </c>
      <c r="B25" s="3" t="inlineStr">
        <is>
          <t>Štandardná sadzba DPH pre danú kategóriu</t>
        </is>
      </c>
      <c r="C25" s="40" t="n"/>
      <c r="D25" s="40" t="n"/>
      <c r="E25" s="41" t="n"/>
    </row>
    <row r="26" ht="18" customHeight="1">
      <c r="A26" s="38" t="inlineStr">
        <is>
          <t>Stĺpec E – Poznámka</t>
        </is>
      </c>
      <c r="B26" s="6" t="inlineStr">
        <is>
          <t>Doplňujúci popis kategórie</t>
        </is>
      </c>
      <c r="C26" s="40" t="n"/>
      <c r="D26" s="40" t="n"/>
      <c r="E26" s="41" t="n"/>
    </row>
    <row r="27" ht="20" customHeight="1">
      <c r="A27" s="37" t="inlineStr">
        <is>
          <t>DÔLEŽITÉ UPOZORNENIA</t>
        </is>
      </c>
      <c r="B27" s="40" t="n"/>
      <c r="C27" s="40" t="n"/>
      <c r="D27" s="40" t="n"/>
      <c r="E27" s="41" t="n"/>
    </row>
    <row r="28" ht="18" customHeight="1">
      <c r="A28" s="38" t="inlineStr">
        <is>
          <t>Vstupné bunky</t>
        </is>
      </c>
      <c r="B28" s="6" t="inlineStr">
        <is>
          <t>Žlté bunky (svetložltá) sú určené na ručné zadávanie údajov</t>
        </is>
      </c>
      <c r="C28" s="40" t="n"/>
      <c r="D28" s="40" t="n"/>
      <c r="E28" s="41" t="n"/>
    </row>
    <row r="29" ht="18" customHeight="1">
      <c r="A29" s="39" t="inlineStr">
        <is>
          <t>Vzorce</t>
        </is>
      </c>
      <c r="B29" s="3" t="inlineStr">
        <is>
          <t>Neupravujte bunky s vzorcami (DPH suma, Suma s DPH, KPI)</t>
        </is>
      </c>
      <c r="C29" s="40" t="n"/>
      <c r="D29" s="40" t="n"/>
      <c r="E29" s="41" t="n"/>
    </row>
    <row r="30" ht="18" customHeight="1">
      <c r="A30" s="38" t="inlineStr">
        <is>
          <t>Zálohovanie</t>
        </is>
      </c>
      <c r="B30" s="6" t="inlineStr">
        <is>
          <t>Pravidelne zálohujte súbor na bezpečné úložisko</t>
        </is>
      </c>
      <c r="C30" s="40" t="n"/>
      <c r="D30" s="40" t="n"/>
      <c r="E30" s="41" t="n"/>
    </row>
    <row r="31" ht="18" customHeight="1">
      <c r="A31" s="39" t="inlineStr">
        <is>
          <t>Nové riadky</t>
        </is>
      </c>
      <c r="B31" s="3" t="inlineStr">
        <is>
          <t>Pridávajte nové pohyby od riadku 3 nadol v liste Toky peňazí</t>
        </is>
      </c>
      <c r="C31" s="40" t="n"/>
      <c r="D31" s="40" t="n"/>
      <c r="E31" s="41" t="n"/>
    </row>
  </sheetData>
  <mergeCells count="30">
    <mergeCell ref="A1:E1"/>
    <mergeCell ref="A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B15:E15"/>
    <mergeCell ref="B16:E16"/>
    <mergeCell ref="A17:E17"/>
    <mergeCell ref="B18:E18"/>
    <mergeCell ref="B19:E19"/>
    <mergeCell ref="B20:E20"/>
    <mergeCell ref="A21:E21"/>
    <mergeCell ref="B22:E22"/>
    <mergeCell ref="B23:E23"/>
    <mergeCell ref="B24:E24"/>
    <mergeCell ref="B25:E25"/>
    <mergeCell ref="B26:E26"/>
    <mergeCell ref="A27:E27"/>
    <mergeCell ref="B28:E28"/>
    <mergeCell ref="B29:E29"/>
    <mergeCell ref="B30:E30"/>
    <mergeCell ref="B31:E3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2026-06-17T03:36:50Z</dcterms:created>
  <dcterms:modified xmlns:dcterms="http://purl.org/dc/terms/" xmlns:xsi="http://www.w3.org/2001/XMLSchema-instance" xsi:type="dcterms:W3CDTF">2026-06-17T03:36:50Z</dcterms:modified>
</cp:coreProperties>
</file>