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4.xml" ContentType="application/vnd.openxmlformats-officedocument.spreadsheetml.worksheet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Dodacie listy" sheetId="1" state="visible" r:id="rId1"/>
    <sheet xmlns:r="http://schemas.openxmlformats.org/officeDocument/2006/relationships" name="Položky dodávok" sheetId="2" state="visible" r:id="rId2"/>
    <sheet xmlns:r="http://schemas.openxmlformats.org/officeDocument/2006/relationships" name="Prehľad" sheetId="3" state="visible" r:id="rId3"/>
    <sheet xmlns:r="http://schemas.openxmlformats.org/officeDocument/2006/relationships" name="Návod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# ##0.00 &quot;€&quot;"/>
    <numFmt numFmtId="165" formatCode="0.0%"/>
  </numFmts>
  <fonts count="7">
    <font>
      <name val="Calibri"/>
      <family val="2"/>
      <color theme="1"/>
      <sz val="11"/>
      <scheme val="minor"/>
    </font>
    <font>
      <name val="Calibri"/>
      <b val="1"/>
      <color rgb="00FFFFFF"/>
      <sz val="13"/>
    </font>
    <font>
      <name val="Calibri"/>
      <b val="1"/>
      <color rgb="00FFFFFF"/>
      <sz val="11"/>
    </font>
    <font>
      <name val="Calibri"/>
      <sz val="10"/>
    </font>
    <font>
      <name val="Calibri"/>
      <b val="1"/>
      <color rgb="001E293B"/>
      <sz val="11"/>
    </font>
    <font>
      <name val="Calibri"/>
      <b val="1"/>
      <sz val="10"/>
    </font>
    <font>
      <name val="Calibri"/>
      <b val="1"/>
      <color rgb="00FFFFFF"/>
      <sz val="10"/>
    </font>
  </fonts>
  <fills count="10">
    <fill>
      <patternFill/>
    </fill>
    <fill>
      <patternFill patternType="gray125"/>
    </fill>
    <fill>
      <patternFill patternType="solid">
        <fgColor rgb="001E293B"/>
      </patternFill>
    </fill>
    <fill>
      <patternFill patternType="solid">
        <fgColor rgb="00FFFFFF"/>
      </patternFill>
    </fill>
    <fill>
      <patternFill patternType="solid">
        <fgColor rgb="00FFFBEB"/>
      </patternFill>
    </fill>
    <fill>
      <patternFill patternType="solid">
        <fgColor rgb="00F8FAFC"/>
      </patternFill>
    </fill>
    <fill>
      <patternFill patternType="solid">
        <fgColor rgb="00E2E8F0"/>
      </patternFill>
    </fill>
    <fill>
      <patternFill patternType="solid">
        <fgColor rgb="00C8102E"/>
      </patternFill>
    </fill>
    <fill>
      <patternFill patternType="solid">
        <fgColor rgb="00D1FAE5"/>
      </patternFill>
    </fill>
    <fill>
      <patternFill patternType="solid">
        <fgColor rgb="00FEE2E2"/>
      </patternFill>
    </fill>
  </fills>
  <borders count="6">
    <border>
      <left/>
      <right/>
      <top/>
      <bottom/>
      <diagonal/>
    </border>
    <border>
      <left style="thin">
        <color rgb="00D1D5DB"/>
      </left>
      <right style="thin">
        <color rgb="00D1D5DB"/>
      </right>
      <top style="thin">
        <color rgb="00D1D5DB"/>
      </top>
      <bottom style="thin">
        <color rgb="00D1D5DB"/>
      </bottom>
    </border>
    <border>
      <left/>
      <right/>
      <top style="thin">
        <color rgb="00D1D5DB"/>
      </top>
      <bottom/>
      <diagonal/>
    </border>
    <border>
      <left/>
      <right style="thin">
        <color rgb="00D1D5DB"/>
      </right>
      <top style="thin">
        <color rgb="00D1D5DB"/>
      </top>
      <bottom/>
      <diagonal/>
    </border>
    <border>
      <left/>
      <right style="thin">
        <color rgb="00D1D5DB"/>
      </right>
      <top style="thin">
        <color rgb="00D1D5DB"/>
      </top>
      <bottom style="thin">
        <color rgb="00D1D5DB"/>
      </bottom>
      <diagonal/>
    </border>
    <border>
      <left/>
      <right/>
      <top style="thin">
        <color rgb="00D1D5DB"/>
      </top>
      <bottom style="thin">
        <color rgb="00D1D5DB"/>
      </bottom>
      <diagonal/>
    </border>
  </borders>
  <cellStyleXfs count="1">
    <xf numFmtId="0" fontId="0" fillId="0" borderId="0"/>
  </cellStyleXfs>
  <cellXfs count="34">
    <xf numFmtId="0" fontId="0" fillId="0" borderId="0" pivotButton="0" quotePrefix="0" xfId="0"/>
    <xf numFmtId="0" fontId="1" fillId="2" borderId="1" applyAlignment="1" pivotButton="0" quotePrefix="0" xfId="0">
      <alignment horizontal="center" vertical="center" wrapText="1"/>
    </xf>
    <xf numFmtId="0" fontId="2" fillId="2" borderId="1" applyAlignment="1" pivotButton="0" quotePrefix="0" xfId="0">
      <alignment horizontal="center" vertical="center" wrapText="1"/>
    </xf>
    <xf numFmtId="0" fontId="3" fillId="3" borderId="1" applyAlignment="1" pivotButton="0" quotePrefix="0" xfId="0">
      <alignment horizontal="left" vertical="center"/>
    </xf>
    <xf numFmtId="0" fontId="3" fillId="3" borderId="1" applyAlignment="1" pivotButton="0" quotePrefix="0" xfId="0">
      <alignment horizontal="center" vertical="center" wrapText="1"/>
    </xf>
    <xf numFmtId="0" fontId="3" fillId="0" borderId="1" applyAlignment="1" pivotButton="0" quotePrefix="0" xfId="0">
      <alignment horizontal="center" vertical="center" wrapText="1"/>
    </xf>
    <xf numFmtId="164" fontId="3" fillId="4" borderId="1" applyAlignment="1" pivotButton="0" quotePrefix="0" xfId="0">
      <alignment horizontal="right" vertical="center"/>
    </xf>
    <xf numFmtId="9" fontId="3" fillId="4" borderId="1" applyAlignment="1" pivotButton="0" quotePrefix="0" xfId="0">
      <alignment horizontal="center" vertical="center" wrapText="1"/>
    </xf>
    <xf numFmtId="164" fontId="3" fillId="0" borderId="1" applyAlignment="1" pivotButton="0" quotePrefix="0" xfId="0">
      <alignment horizontal="right" vertical="center"/>
    </xf>
    <xf numFmtId="0" fontId="3" fillId="4" borderId="1" applyAlignment="1" pivotButton="0" quotePrefix="0" xfId="0">
      <alignment horizontal="center" vertical="center" wrapText="1"/>
    </xf>
    <xf numFmtId="0" fontId="3" fillId="5" borderId="1" applyAlignment="1" pivotButton="0" quotePrefix="0" xfId="0">
      <alignment horizontal="left" vertical="center"/>
    </xf>
    <xf numFmtId="0" fontId="3" fillId="5" borderId="1" applyAlignment="1" pivotButton="0" quotePrefix="0" xfId="0">
      <alignment horizontal="center" vertical="center" wrapText="1"/>
    </xf>
    <xf numFmtId="0" fontId="4" fillId="6" borderId="1" applyAlignment="1" pivotButton="0" quotePrefix="0" xfId="0">
      <alignment horizontal="center" vertical="center" wrapText="1"/>
    </xf>
    <xf numFmtId="0" fontId="4" fillId="6" borderId="1" applyAlignment="1" pivotButton="0" quotePrefix="0" xfId="0">
      <alignment horizontal="right" vertical="center"/>
    </xf>
    <xf numFmtId="164" fontId="4" fillId="6" borderId="1" applyAlignment="1" pivotButton="0" quotePrefix="0" xfId="0">
      <alignment horizontal="right" vertical="center"/>
    </xf>
    <xf numFmtId="164" fontId="3" fillId="3" borderId="1" applyAlignment="1" pivotButton="0" quotePrefix="0" xfId="0">
      <alignment horizontal="right" vertical="center"/>
    </xf>
    <xf numFmtId="164" fontId="3" fillId="5" borderId="1" applyAlignment="1" pivotButton="0" quotePrefix="0" xfId="0">
      <alignment horizontal="right" vertical="center"/>
    </xf>
    <xf numFmtId="0" fontId="4" fillId="4" borderId="1" applyAlignment="1" pivotButton="0" quotePrefix="0" xfId="0">
      <alignment horizontal="center" vertical="center" wrapText="1"/>
    </xf>
    <xf numFmtId="0" fontId="5" fillId="6" borderId="1" applyAlignment="1" pivotButton="0" quotePrefix="0" xfId="0">
      <alignment horizontal="left" vertical="center"/>
    </xf>
    <xf numFmtId="0" fontId="6" fillId="7" borderId="1" applyAlignment="1" pivotButton="0" quotePrefix="0" xfId="0">
      <alignment horizontal="left" vertical="center"/>
    </xf>
    <xf numFmtId="1" fontId="5" fillId="4" borderId="1" applyAlignment="1" pivotButton="0" quotePrefix="0" xfId="0">
      <alignment horizontal="right" vertical="center"/>
    </xf>
    <xf numFmtId="164" fontId="5" fillId="4" borderId="1" applyAlignment="1" pivotButton="0" quotePrefix="0" xfId="0">
      <alignment horizontal="right" vertical="center"/>
    </xf>
    <xf numFmtId="165" fontId="5" fillId="4" borderId="1" applyAlignment="1" pivotButton="0" quotePrefix="0" xfId="0">
      <alignment horizontal="right" vertical="center"/>
    </xf>
    <xf numFmtId="0" fontId="0" fillId="0" borderId="1" pivotButton="0" quotePrefix="0" xfId="0"/>
    <xf numFmtId="0" fontId="5" fillId="6" borderId="1" applyAlignment="1" pivotButton="0" quotePrefix="0" xfId="0">
      <alignment horizontal="center" vertical="center" wrapText="1"/>
    </xf>
    <xf numFmtId="0" fontId="0" fillId="8" borderId="1" applyAlignment="1" pivotButton="0" quotePrefix="0" xfId="0">
      <alignment horizontal="left" vertical="center"/>
    </xf>
    <xf numFmtId="0" fontId="0" fillId="8" borderId="1" applyAlignment="1" pivotButton="0" quotePrefix="0" xfId="0">
      <alignment horizontal="center" vertical="center" wrapText="1"/>
    </xf>
    <xf numFmtId="0" fontId="0" fillId="9" borderId="1" applyAlignment="1" pivotButton="0" quotePrefix="0" xfId="0">
      <alignment horizontal="left" vertical="center"/>
    </xf>
    <xf numFmtId="0" fontId="0" fillId="9" borderId="1" applyAlignment="1" pivotButton="0" quotePrefix="0" xfId="0">
      <alignment horizontal="center" vertical="center" wrapText="1"/>
    </xf>
    <xf numFmtId="0" fontId="2" fillId="7" borderId="1" applyAlignment="1" pivotButton="0" quotePrefix="0" xfId="0">
      <alignment horizontal="left" vertical="center" wrapText="1"/>
    </xf>
    <xf numFmtId="0" fontId="3" fillId="5" borderId="1" applyAlignment="1" pivotButton="0" quotePrefix="0" xfId="0">
      <alignment horizontal="left" vertical="center" wrapText="1"/>
    </xf>
    <xf numFmtId="0" fontId="3" fillId="3" borderId="1" applyAlignment="1" pivotButton="0" quotePrefix="0" xfId="0">
      <alignment horizontal="left" vertical="center" wrapText="1"/>
    </xf>
    <xf numFmtId="0" fontId="0" fillId="0" borderId="5" pivotButton="0" quotePrefix="0" xfId="0"/>
    <xf numFmtId="0" fontId="0" fillId="0" borderId="4" pivotButton="0" quotePrefix="0" xfId="0"/>
  </cellXfs>
  <cellStyles count="1">
    <cellStyle name="Normal" xfId="0" builtinId="0" hidden="0"/>
  </cellStyles>
  <dxfs count="2">
    <dxf>
      <font>
        <name val="Calibri"/>
        <b val="1"/>
        <color rgb="0016A34A"/>
      </font>
      <fill>
        <patternFill patternType="solid">
          <fgColor rgb="00D1FAE5"/>
        </patternFill>
      </fill>
    </dxf>
    <dxf>
      <font>
        <name val="Calibri"/>
        <b val="1"/>
        <color rgb="00DC2626"/>
      </font>
      <fill>
        <patternFill patternType="solid">
          <fgColor rgb="00FEE2E2"/>
        </patternFill>
      </fill>
    </dxf>
  </dxf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styles" Target="styles.xml" Id="rId5"/><Relationship Type="http://schemas.openxmlformats.org/officeDocument/2006/relationships/theme" Target="theme/theme1.xml" Id="rId6"/></Relationships>
</file>

<file path=xl/charts/chart1.xml><?xml version="1.0" encoding="utf-8"?>
<chartSpace xmlns="http://schemas.openxmlformats.org/drawingml/2006/chart">
  <chart>
    <title>
      <tx>
        <rich>
          <a:bodyPr xmlns:a="http://schemas.openxmlformats.org/drawingml/2006/main"/>
          <a:p xmlns:a="http://schemas.openxmlformats.org/drawingml/2006/main">
            <a:pPr>
              <a:defRPr/>
            </a:pPr>
            <a:r>
              <a:t>Hodnota dodávok podľa mesta</a:t>
            </a:r>
          </a:p>
        </rich>
      </tx>
    </title>
    <plotArea>
      <barChart>
        <barDir val="col"/>
        <grouping val="clustered"/>
        <ser>
          <idx val="0"/>
          <order val="0"/>
          <tx>
            <strRef>
              <f>'Prehľad'!E13</f>
            </strRef>
          </tx>
          <spPr>
            <a:solidFill xmlns:a="http://schemas.openxmlformats.org/drawingml/2006/main">
              <a:srgbClr val="1E293B"/>
            </a:solidFill>
            <a:ln xmlns:a="http://schemas.openxmlformats.org/drawingml/2006/main">
              <a:prstDash val="solid"/>
            </a:ln>
          </spPr>
          <cat>
            <numRef>
              <f>'Prehľad'!$D$14:$D$23</f>
            </numRef>
          </cat>
          <val>
            <numRef>
              <f>'Prehľad'!$E$14:$E$23</f>
            </numRef>
          </val>
        </ser>
        <gapWidth val="150"/>
        <axId val="10"/>
        <axId val="100"/>
      </barChart>
      <catAx>
        <axId val="10"/>
        <scaling>
          <orientation val="minMax"/>
        </scaling>
        <axPos val="l"/>
        <title>
          <tx>
            <rich>
              <a:bodyPr xmlns:a="http://schemas.openxmlformats.org/drawingml/2006/main"/>
              <a:p xmlns:a="http://schemas.openxmlformats.org/drawingml/2006/main">
                <a:pPr>
                  <a:defRPr/>
                </a:pPr>
                <a:r>
                  <a:t>Mesto</a:t>
                </a:r>
              </a:p>
            </rich>
          </tx>
        </title>
        <majorTickMark val="none"/>
        <minorTickMark val="none"/>
        <crossAx val="100"/>
        <lblOffset val="100"/>
      </catAx>
      <valAx>
        <axId val="100"/>
        <scaling>
          <orientation val="minMax"/>
        </scaling>
        <axPos val="l"/>
        <majorGridlines/>
        <title>
          <tx>
            <rich>
              <a:bodyPr xmlns:a="http://schemas.openxmlformats.org/drawingml/2006/main"/>
              <a:p xmlns:a="http://schemas.openxmlformats.org/drawingml/2006/main">
                <a:pPr>
                  <a:defRPr/>
                </a:pPr>
                <a:r>
                  <a:t>Hodnota (€)</a:t>
                </a:r>
              </a:p>
            </rich>
          </tx>
        </title>
        <majorTickMark val="none"/>
        <minorTickMark val="none"/>
        <crossAx val="10"/>
      </valAx>
    </plotArea>
    <legend>
      <legendPos val="r"/>
    </legend>
    <plotVisOnly val="1"/>
    <dispBlanksAs val="gap"/>
  </chart>
</chartSpace>
</file>

<file path=xl/charts/chart2.xml><?xml version="1.0" encoding="utf-8"?>
<chartSpace xmlns="http://schemas.openxmlformats.org/drawingml/2006/chart">
  <chart>
    <title>
      <tx>
        <rich>
          <a:bodyPr xmlns:a="http://schemas.openxmlformats.org/drawingml/2006/main"/>
          <a:p xmlns:a="http://schemas.openxmlformats.org/drawingml/2006/main">
            <a:pPr>
              <a:defRPr/>
            </a:pPr>
            <a:r>
              <a:t>Stav dodávok</a:t>
            </a:r>
          </a:p>
        </rich>
      </tx>
    </title>
    <plotArea>
      <pieChart>
        <varyColors val="1"/>
        <ser>
          <idx val="0"/>
          <order val="0"/>
          <tx>
            <strRef>
              <f>'Prehľad'!E27</f>
            </strRef>
          </tx>
          <spPr>
            <a:ln xmlns:a="http://schemas.openxmlformats.org/drawingml/2006/main">
              <a:prstDash val="solid"/>
            </a:ln>
          </spPr>
          <dPt>
            <idx val="0"/>
            <spPr>
              <a:solidFill xmlns:a="http://schemas.openxmlformats.org/drawingml/2006/main">
                <a:srgbClr val="16A34A"/>
              </a:solidFill>
              <a:ln xmlns:a="http://schemas.openxmlformats.org/drawingml/2006/main">
                <a:prstDash val="solid"/>
              </a:ln>
            </spPr>
          </dPt>
          <dPt>
            <idx val="1"/>
            <spPr>
              <a:solidFill xmlns:a="http://schemas.openxmlformats.org/drawingml/2006/main">
                <a:srgbClr val="DC2626"/>
              </a:solidFill>
              <a:ln xmlns:a="http://schemas.openxmlformats.org/drawingml/2006/main">
                <a:prstDash val="solid"/>
              </a:ln>
            </spPr>
          </dPt>
          <cat>
            <numRef>
              <f>'Prehľad'!$D$28:$D$29</f>
            </numRef>
          </cat>
          <val>
            <numRef>
              <f>'Prehľad'!$E$28:$E$29</f>
            </numRef>
          </val>
        </ser>
        <firstSliceAng val="0"/>
      </pieChart>
    </plotArea>
    <legend>
      <legendPos val="r"/>
    </legend>
    <plotVisOnly val="1"/>
    <dispBlanksAs val="gap"/>
  </chart>
</chartSpace>
</file>

<file path=xl/drawings/_rels/drawing1.xml.rels><Relationships xmlns="http://schemas.openxmlformats.org/package/2006/relationships"><Relationship Type="http://schemas.openxmlformats.org/officeDocument/2006/relationships/chart" Target="/xl/charts/chart1.xml" Id="rId1"/><Relationship Type="http://schemas.openxmlformats.org/officeDocument/2006/relationships/chart" Target="/xl/charts/chart2.xml" Id="rId2"/></Relationships>
</file>

<file path=xl/drawings/drawing1.xml><?xml version="1.0" encoding="utf-8"?>
<wsDr xmlns="http://schemas.openxmlformats.org/drawingml/2006/spreadsheetDrawing">
  <oneCellAnchor>
    <from>
      <col>6</col>
      <colOff>0</colOff>
      <row>2</row>
      <rowOff>0</rowOff>
    </from>
    <ext cx="7200000" cy="4320000"/>
    <graphicFrame>
      <nvGraphicFramePr>
        <cNvPr id="1" name="Chart 1"/>
        <cNvGraphicFramePr/>
      </nvGraphicFramePr>
      <xfrm/>
      <a:graphic xmlns:a="http://schemas.openxmlformats.org/drawingml/2006/main"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graphicFrame>
    <clientData/>
  </oneCellAnchor>
  <oneCellAnchor>
    <from>
      <col>6</col>
      <colOff>0</colOff>
      <row>19</row>
      <rowOff>0</rowOff>
    </from>
    <ext cx="5040000" cy="3600000"/>
    <graphicFrame>
      <nvGraphicFramePr>
        <cNvPr id="2" name="Chart 2"/>
        <cNvGraphicFramePr/>
      </nvGraphicFramePr>
      <xfrm/>
      <a:graphic xmlns:a="http://schemas.openxmlformats.org/drawingml/2006/main"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graphicFrame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3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P15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16" customWidth="1" min="1" max="1"/>
    <col width="14" customWidth="1" min="2" max="2"/>
    <col width="26" customWidth="1" min="3" max="3"/>
    <col width="18" customWidth="1" min="4" max="4"/>
    <col width="12" customWidth="1" min="5" max="5"/>
    <col width="16" customWidth="1" min="6" max="6"/>
    <col width="16" customWidth="1" min="7" max="7"/>
    <col width="22" customWidth="1" min="8" max="8"/>
    <col width="18" customWidth="1" min="9" max="9"/>
    <col width="22" customWidth="1" min="10" max="10"/>
    <col width="16" customWidth="1" min="11" max="11"/>
    <col width="8" customWidth="1" min="12" max="12"/>
    <col width="14" customWidth="1" min="13" max="13"/>
    <col width="16" customWidth="1" min="14" max="14"/>
    <col width="16" customWidth="1" min="15" max="15"/>
    <col width="20" customWidth="1" min="16" max="16"/>
  </cols>
  <sheetData>
    <row r="1" ht="30" customHeight="1">
      <c r="A1" s="1" t="inlineStr">
        <is>
          <t>DODACIE LISTY – VZOR ŠABLÓNY 2026</t>
        </is>
      </c>
      <c r="B1" s="32" t="n"/>
      <c r="C1" s="32" t="n"/>
      <c r="D1" s="32" t="n"/>
      <c r="E1" s="32" t="n"/>
      <c r="F1" s="32" t="n"/>
      <c r="G1" s="32" t="n"/>
      <c r="H1" s="32" t="n"/>
      <c r="I1" s="32" t="n"/>
      <c r="J1" s="32" t="n"/>
      <c r="K1" s="32" t="n"/>
      <c r="L1" s="32" t="n"/>
      <c r="M1" s="32" t="n"/>
      <c r="N1" s="32" t="n"/>
      <c r="O1" s="32" t="n"/>
      <c r="P1" s="33" t="n"/>
    </row>
    <row r="2" ht="40" customHeight="1">
      <c r="A2" s="2" t="inlineStr">
        <is>
          <t>Číslo DL</t>
        </is>
      </c>
      <c r="B2" s="2" t="inlineStr">
        <is>
          <t>Dátum dodania</t>
        </is>
      </c>
      <c r="C2" s="2" t="inlineStr">
        <is>
          <t>Odberateľ</t>
        </is>
      </c>
      <c r="D2" s="2" t="inlineStr">
        <is>
          <t>Mesto</t>
        </is>
      </c>
      <c r="E2" s="2" t="inlineStr">
        <is>
          <t>IČO</t>
        </is>
      </c>
      <c r="F2" s="2" t="inlineStr">
        <is>
          <t>DIČ</t>
        </is>
      </c>
      <c r="G2" s="2" t="inlineStr">
        <is>
          <t>IČ DPH</t>
        </is>
      </c>
      <c r="H2" s="2" t="inlineStr">
        <is>
          <t>Zodpovedná osoba</t>
        </is>
      </c>
      <c r="I2" s="2" t="inlineStr">
        <is>
          <t>Spôsob dopravy</t>
        </is>
      </c>
      <c r="J2" s="2" t="inlineStr">
        <is>
          <t>Stav dodania</t>
        </is>
      </c>
      <c r="K2" s="2" t="inlineStr">
        <is>
          <t>Hodnota bez DPH</t>
        </is>
      </c>
      <c r="L2" s="2" t="inlineStr">
        <is>
          <t>DPH %</t>
        </is>
      </c>
      <c r="M2" s="2" t="inlineStr">
        <is>
          <t>DPH suma</t>
        </is>
      </c>
      <c r="N2" s="2" t="inlineStr">
        <is>
          <t>Hodnota spolu</t>
        </is>
      </c>
      <c r="O2" s="2" t="inlineStr">
        <is>
          <t>Dátum potvrdenia</t>
        </is>
      </c>
      <c r="P2" s="2" t="inlineStr">
        <is>
          <t>Poznámka</t>
        </is>
      </c>
    </row>
    <row r="3">
      <c r="A3" s="3" t="inlineStr">
        <is>
          <t>DL-2026-001</t>
        </is>
      </c>
      <c r="B3" s="4" t="inlineStr">
        <is>
          <t>05.01.2026</t>
        </is>
      </c>
      <c r="C3" s="3" t="inlineStr">
        <is>
          <t>Ján Novák s.r.o.</t>
        </is>
      </c>
      <c r="D3" s="3" t="inlineStr">
        <is>
          <t>Bratislava</t>
        </is>
      </c>
      <c r="E3" s="3" t="inlineStr">
        <is>
          <t>12345678</t>
        </is>
      </c>
      <c r="F3" s="3" t="inlineStr">
        <is>
          <t>SK2012345678</t>
        </is>
      </c>
      <c r="G3" s="3" t="inlineStr">
        <is>
          <t>SK2012345678</t>
        </is>
      </c>
      <c r="H3" s="3" t="inlineStr">
        <is>
          <t>Ján Novák</t>
        </is>
      </c>
      <c r="I3" s="3" t="inlineStr">
        <is>
          <t>Vlastná doprava</t>
        </is>
      </c>
      <c r="J3" s="5">
        <f>IF(O3&lt;&gt;"","Potvrdené","Caka na potvrdenie")</f>
        <v/>
      </c>
      <c r="K3" s="6" t="n">
        <v>4200</v>
      </c>
      <c r="L3" s="7" t="n">
        <v>0.2</v>
      </c>
      <c r="M3" s="8">
        <f>IFERROR(K3*L3,0)</f>
        <v/>
      </c>
      <c r="N3" s="8">
        <f>IFERROR(K3+M3,0)</f>
        <v/>
      </c>
      <c r="O3" s="9" t="inlineStr">
        <is>
          <t>08.01.2026</t>
        </is>
      </c>
      <c r="P3" s="3" t="inlineStr"/>
    </row>
    <row r="4">
      <c r="A4" s="10" t="inlineStr">
        <is>
          <t>DL-2026-002</t>
        </is>
      </c>
      <c r="B4" s="11" t="inlineStr">
        <is>
          <t>12.01.2026</t>
        </is>
      </c>
      <c r="C4" s="10" t="inlineStr">
        <is>
          <t>Mária Kováčová – SZČO</t>
        </is>
      </c>
      <c r="D4" s="10" t="inlineStr">
        <is>
          <t>Košice</t>
        </is>
      </c>
      <c r="E4" s="10" t="inlineStr">
        <is>
          <t>23456789</t>
        </is>
      </c>
      <c r="F4" s="10" t="inlineStr">
        <is>
          <t>SK2023456789</t>
        </is>
      </c>
      <c r="G4" s="10" t="inlineStr">
        <is>
          <t>SK2023456789</t>
        </is>
      </c>
      <c r="H4" s="10" t="inlineStr">
        <is>
          <t>Mária Kováčová</t>
        </is>
      </c>
      <c r="I4" s="10" t="inlineStr">
        <is>
          <t>Kuriér</t>
        </is>
      </c>
      <c r="J4" s="5">
        <f>IF(O4&lt;&gt;"","Potvrdené","Caka na potvrdenie")</f>
        <v/>
      </c>
      <c r="K4" s="6" t="n">
        <v>1850.5</v>
      </c>
      <c r="L4" s="7" t="n">
        <v>0.2</v>
      </c>
      <c r="M4" s="8">
        <f>IFERROR(K4*L4,0)</f>
        <v/>
      </c>
      <c r="N4" s="8">
        <f>IFERROR(K4+M4,0)</f>
        <v/>
      </c>
      <c r="O4" s="9" t="inlineStr">
        <is>
          <t>15.01.2026</t>
        </is>
      </c>
      <c r="P4" s="10" t="inlineStr">
        <is>
          <t>Expresná dodávka</t>
        </is>
      </c>
    </row>
    <row r="5">
      <c r="A5" s="3" t="inlineStr">
        <is>
          <t>DL-2026-003</t>
        </is>
      </c>
      <c r="B5" s="4" t="inlineStr">
        <is>
          <t>20.01.2026</t>
        </is>
      </c>
      <c r="C5" s="3" t="inlineStr">
        <is>
          <t>Peter Horváth s.r.o.</t>
        </is>
      </c>
      <c r="D5" s="3" t="inlineStr">
        <is>
          <t>Žilina</t>
        </is>
      </c>
      <c r="E5" s="3" t="inlineStr">
        <is>
          <t>34567890</t>
        </is>
      </c>
      <c r="F5" s="3" t="inlineStr">
        <is>
          <t>SK2034567890</t>
        </is>
      </c>
      <c r="G5" s="3" t="inlineStr">
        <is>
          <t>SK2034567890</t>
        </is>
      </c>
      <c r="H5" s="3" t="inlineStr">
        <is>
          <t>Peter Horváth</t>
        </is>
      </c>
      <c r="I5" s="3" t="inlineStr">
        <is>
          <t>Vlastná doprava</t>
        </is>
      </c>
      <c r="J5" s="5">
        <f>IF(O5&lt;&gt;"","Potvrdené","Caka na potvrdenie")</f>
        <v/>
      </c>
      <c r="K5" s="6" t="n">
        <v>3100</v>
      </c>
      <c r="L5" s="7" t="n">
        <v>0.1</v>
      </c>
      <c r="M5" s="8">
        <f>IFERROR(K5*L5,0)</f>
        <v/>
      </c>
      <c r="N5" s="8">
        <f>IFERROR(K5+M5,0)</f>
        <v/>
      </c>
      <c r="O5" s="9" t="inlineStr"/>
      <c r="P5" s="3" t="inlineStr">
        <is>
          <t>Čaká na prevzatie</t>
        </is>
      </c>
    </row>
    <row r="6">
      <c r="A6" s="10" t="inlineStr">
        <is>
          <t>DL-2026-004</t>
        </is>
      </c>
      <c r="B6" s="11" t="inlineStr">
        <is>
          <t>28.01.2026</t>
        </is>
      </c>
      <c r="C6" s="10" t="inlineStr">
        <is>
          <t>Zuzana Tóthová a.s.</t>
        </is>
      </c>
      <c r="D6" s="10" t="inlineStr">
        <is>
          <t>Nitra</t>
        </is>
      </c>
      <c r="E6" s="10" t="inlineStr">
        <is>
          <t>45678901</t>
        </is>
      </c>
      <c r="F6" s="10" t="inlineStr">
        <is>
          <t>SK2045678901</t>
        </is>
      </c>
      <c r="G6" s="10" t="inlineStr">
        <is>
          <t>SK2045678901</t>
        </is>
      </c>
      <c r="H6" s="10" t="inlineStr">
        <is>
          <t>Zuzana Tóthová</t>
        </is>
      </c>
      <c r="I6" s="10" t="inlineStr">
        <is>
          <t>Pošta</t>
        </is>
      </c>
      <c r="J6" s="5">
        <f>IF(O6&lt;&gt;"","Potvrdené","Caka na potvrdenie")</f>
        <v/>
      </c>
      <c r="K6" s="6" t="n">
        <v>760</v>
      </c>
      <c r="L6" s="7" t="n">
        <v>0.2</v>
      </c>
      <c r="M6" s="8">
        <f>IFERROR(K6*L6,0)</f>
        <v/>
      </c>
      <c r="N6" s="8">
        <f>IFERROR(K6+M6,0)</f>
        <v/>
      </c>
      <c r="O6" s="9" t="inlineStr">
        <is>
          <t>30.01.2026</t>
        </is>
      </c>
      <c r="P6" s="10" t="inlineStr"/>
    </row>
    <row r="7">
      <c r="A7" s="3" t="inlineStr">
        <is>
          <t>DL-2026-005</t>
        </is>
      </c>
      <c r="B7" s="4" t="inlineStr">
        <is>
          <t>03.02.2026</t>
        </is>
      </c>
      <c r="C7" s="3" t="inlineStr">
        <is>
          <t>Martin Baláž s.r.o.</t>
        </is>
      </c>
      <c r="D7" s="3" t="inlineStr">
        <is>
          <t>Prešov</t>
        </is>
      </c>
      <c r="E7" s="3" t="inlineStr">
        <is>
          <t>56789012</t>
        </is>
      </c>
      <c r="F7" s="3" t="inlineStr">
        <is>
          <t>SK2056789012</t>
        </is>
      </c>
      <c r="G7" s="3" t="inlineStr">
        <is>
          <t>SK2056789012</t>
        </is>
      </c>
      <c r="H7" s="3" t="inlineStr">
        <is>
          <t>Martin Baláž</t>
        </is>
      </c>
      <c r="I7" s="3" t="inlineStr">
        <is>
          <t>Kuriér</t>
        </is>
      </c>
      <c r="J7" s="5">
        <f>IF(O7&lt;&gt;"","Potvrdené","Caka na potvrdenie")</f>
        <v/>
      </c>
      <c r="K7" s="6" t="n">
        <v>5500</v>
      </c>
      <c r="L7" s="7" t="n">
        <v>0.2</v>
      </c>
      <c r="M7" s="8">
        <f>IFERROR(K7*L7,0)</f>
        <v/>
      </c>
      <c r="N7" s="8">
        <f>IFERROR(K7+M7,0)</f>
        <v/>
      </c>
      <c r="O7" s="9" t="inlineStr">
        <is>
          <t>06.02.2026</t>
        </is>
      </c>
      <c r="P7" s="3" t="inlineStr">
        <is>
          <t>Nadrozmerny tovar</t>
        </is>
      </c>
    </row>
    <row r="8">
      <c r="A8" s="10" t="inlineStr">
        <is>
          <t>DL-2026-006</t>
        </is>
      </c>
      <c r="B8" s="11" t="inlineStr">
        <is>
          <t>10.02.2026</t>
        </is>
      </c>
      <c r="C8" s="10" t="inlineStr">
        <is>
          <t>Katarína Hudáková – SZČO</t>
        </is>
      </c>
      <c r="D8" s="10" t="inlineStr">
        <is>
          <t>Banská Bystrica</t>
        </is>
      </c>
      <c r="E8" s="10" t="inlineStr">
        <is>
          <t>67890123</t>
        </is>
      </c>
      <c r="F8" s="10" t="inlineStr">
        <is>
          <t>SK2067890123</t>
        </is>
      </c>
      <c r="G8" s="10" t="inlineStr">
        <is>
          <t>SK2067890123</t>
        </is>
      </c>
      <c r="H8" s="10" t="inlineStr">
        <is>
          <t>Katarína Hudáková</t>
        </is>
      </c>
      <c r="I8" s="10" t="inlineStr">
        <is>
          <t>Vlastná doprava</t>
        </is>
      </c>
      <c r="J8" s="5">
        <f>IF(O8&lt;&gt;"","Potvrdené","Caka na potvrdenie")</f>
        <v/>
      </c>
      <c r="K8" s="6" t="n">
        <v>2300</v>
      </c>
      <c r="L8" s="7" t="n">
        <v>0.1</v>
      </c>
      <c r="M8" s="8">
        <f>IFERROR(K8*L8,0)</f>
        <v/>
      </c>
      <c r="N8" s="8">
        <f>IFERROR(K8+M8,0)</f>
        <v/>
      </c>
      <c r="O8" s="9" t="inlineStr"/>
      <c r="P8" s="10" t="inlineStr"/>
    </row>
    <row r="9">
      <c r="A9" s="3" t="inlineStr">
        <is>
          <t>DL-2026-007</t>
        </is>
      </c>
      <c r="B9" s="4" t="inlineStr">
        <is>
          <t>18.02.2026</t>
        </is>
      </c>
      <c r="C9" s="3" t="inlineStr">
        <is>
          <t>Lukáš Varga s.r.o.</t>
        </is>
      </c>
      <c r="D9" s="3" t="inlineStr">
        <is>
          <t>Trnava</t>
        </is>
      </c>
      <c r="E9" s="3" t="inlineStr">
        <is>
          <t>78901234</t>
        </is>
      </c>
      <c r="F9" s="3" t="inlineStr">
        <is>
          <t>SK2078901234</t>
        </is>
      </c>
      <c r="G9" s="3" t="inlineStr">
        <is>
          <t>SK2078901234</t>
        </is>
      </c>
      <c r="H9" s="3" t="inlineStr">
        <is>
          <t>Lukáš Varga</t>
        </is>
      </c>
      <c r="I9" s="3" t="inlineStr">
        <is>
          <t>Kuriér</t>
        </is>
      </c>
      <c r="J9" s="5">
        <f>IF(O9&lt;&gt;"","Potvrdené","Caka na potvrdenie")</f>
        <v/>
      </c>
      <c r="K9" s="6" t="n">
        <v>980</v>
      </c>
      <c r="L9" s="7" t="n">
        <v>0.2</v>
      </c>
      <c r="M9" s="8">
        <f>IFERROR(K9*L9,0)</f>
        <v/>
      </c>
      <c r="N9" s="8">
        <f>IFERROR(K9+M9,0)</f>
        <v/>
      </c>
      <c r="O9" s="9" t="inlineStr">
        <is>
          <t>20.02.2026</t>
        </is>
      </c>
      <c r="P9" s="3" t="inlineStr"/>
    </row>
    <row r="10">
      <c r="A10" s="10" t="inlineStr">
        <is>
          <t>DL-2026-008</t>
        </is>
      </c>
      <c r="B10" s="11" t="inlineStr">
        <is>
          <t>25.02.2026</t>
        </is>
      </c>
      <c r="C10" s="10" t="inlineStr">
        <is>
          <t>Eva Šimková a.s.</t>
        </is>
      </c>
      <c r="D10" s="10" t="inlineStr">
        <is>
          <t>Trenčín</t>
        </is>
      </c>
      <c r="E10" s="10" t="inlineStr">
        <is>
          <t>89012345</t>
        </is>
      </c>
      <c r="F10" s="10" t="inlineStr">
        <is>
          <t>SK2089012345</t>
        </is>
      </c>
      <c r="G10" s="10" t="inlineStr">
        <is>
          <t>SK2089012345</t>
        </is>
      </c>
      <c r="H10" s="10" t="inlineStr">
        <is>
          <t>Eva Šimková</t>
        </is>
      </c>
      <c r="I10" s="10" t="inlineStr">
        <is>
          <t>Pošta</t>
        </is>
      </c>
      <c r="J10" s="5">
        <f>IF(O10&lt;&gt;"","Potvrdené","Caka na potvrdenie")</f>
        <v/>
      </c>
      <c r="K10" s="6" t="n">
        <v>1450.75</v>
      </c>
      <c r="L10" s="7" t="n">
        <v>0.2</v>
      </c>
      <c r="M10" s="8">
        <f>IFERROR(K10*L10,0)</f>
        <v/>
      </c>
      <c r="N10" s="8">
        <f>IFERROR(K10+M10,0)</f>
        <v/>
      </c>
      <c r="O10" s="9" t="inlineStr">
        <is>
          <t>28.02.2026</t>
        </is>
      </c>
      <c r="P10" s="10" t="inlineStr">
        <is>
          <t>Krehký tovar</t>
        </is>
      </c>
    </row>
    <row r="11">
      <c r="A11" s="3" t="inlineStr">
        <is>
          <t>DL-2026-009</t>
        </is>
      </c>
      <c r="B11" s="4" t="inlineStr">
        <is>
          <t>04.03.2026</t>
        </is>
      </c>
      <c r="C11" s="3" t="inlineStr">
        <is>
          <t>Tomáš Bartoš s.r.o.</t>
        </is>
      </c>
      <c r="D11" s="3" t="inlineStr">
        <is>
          <t>Martin</t>
        </is>
      </c>
      <c r="E11" s="3" t="inlineStr">
        <is>
          <t>90123456</t>
        </is>
      </c>
      <c r="F11" s="3" t="inlineStr">
        <is>
          <t>SK2090123456</t>
        </is>
      </c>
      <c r="G11" s="3" t="inlineStr">
        <is>
          <t>SK2090123456</t>
        </is>
      </c>
      <c r="H11" s="3" t="inlineStr">
        <is>
          <t>Tomáš Bartoš</t>
        </is>
      </c>
      <c r="I11" s="3" t="inlineStr">
        <is>
          <t>Vlastná doprava</t>
        </is>
      </c>
      <c r="J11" s="5">
        <f>IF(O11&lt;&gt;"","Potvrdené","Caka na potvrdenie")</f>
        <v/>
      </c>
      <c r="K11" s="6" t="n">
        <v>6800</v>
      </c>
      <c r="L11" s="7" t="n">
        <v>0.2</v>
      </c>
      <c r="M11" s="8">
        <f>IFERROR(K11*L11,0)</f>
        <v/>
      </c>
      <c r="N11" s="8">
        <f>IFERROR(K11+M11,0)</f>
        <v/>
      </c>
      <c r="O11" s="9" t="inlineStr"/>
      <c r="P11" s="3" t="inlineStr">
        <is>
          <t>Veľká zákazka</t>
        </is>
      </c>
    </row>
    <row r="12">
      <c r="A12" s="10" t="inlineStr">
        <is>
          <t>DL-2026-010</t>
        </is>
      </c>
      <c r="B12" s="11" t="inlineStr">
        <is>
          <t>11.03.2026</t>
        </is>
      </c>
      <c r="C12" s="10" t="inlineStr">
        <is>
          <t>Lenka Mišíková – SZČO</t>
        </is>
      </c>
      <c r="D12" s="10" t="inlineStr">
        <is>
          <t>Poprad</t>
        </is>
      </c>
      <c r="E12" s="10" t="inlineStr">
        <is>
          <t>01234567</t>
        </is>
      </c>
      <c r="F12" s="10" t="inlineStr">
        <is>
          <t>SK2001234567</t>
        </is>
      </c>
      <c r="G12" s="10" t="inlineStr">
        <is>
          <t>SK2001234567</t>
        </is>
      </c>
      <c r="H12" s="10" t="inlineStr">
        <is>
          <t>Lenka Mišíková</t>
        </is>
      </c>
      <c r="I12" s="10" t="inlineStr">
        <is>
          <t>Kuriér</t>
        </is>
      </c>
      <c r="J12" s="5">
        <f>IF(O12&lt;&gt;"","Potvrdené","Caka na potvrdenie")</f>
        <v/>
      </c>
      <c r="K12" s="6" t="n">
        <v>3250.25</v>
      </c>
      <c r="L12" s="7" t="n">
        <v>0.1</v>
      </c>
      <c r="M12" s="8">
        <f>IFERROR(K12*L12,0)</f>
        <v/>
      </c>
      <c r="N12" s="8">
        <f>IFERROR(K12+M12,0)</f>
        <v/>
      </c>
      <c r="O12" s="9" t="inlineStr">
        <is>
          <t>14.03.2026</t>
        </is>
      </c>
      <c r="P12" s="10" t="inlineStr"/>
    </row>
    <row r="13" ht="22" customHeight="1">
      <c r="A13" s="12" t="inlineStr">
        <is>
          <t>SÚČET / PRIEMER</t>
        </is>
      </c>
      <c r="B13" s="13" t="n"/>
      <c r="C13" s="13" t="n"/>
      <c r="D13" s="13" t="n"/>
      <c r="E13" s="13" t="n"/>
      <c r="F13" s="13" t="n"/>
      <c r="G13" s="13" t="n"/>
      <c r="H13" s="13" t="n"/>
      <c r="I13" s="13" t="n"/>
      <c r="J13" s="13" t="n"/>
      <c r="K13" s="14">
        <f>SUM(K3:K12)</f>
        <v/>
      </c>
      <c r="L13" s="13" t="n"/>
      <c r="M13" s="14">
        <f>SUM(M3:M12)</f>
        <v/>
      </c>
      <c r="N13" s="14">
        <f>SUM(N3:N12)</f>
        <v/>
      </c>
      <c r="O13" s="13" t="n"/>
      <c r="P13" s="13" t="n"/>
    </row>
    <row r="14" ht="22" customHeight="1">
      <c r="A14" s="12" t="inlineStr">
        <is>
          <t>PRIEMER</t>
        </is>
      </c>
      <c r="B14" s="13" t="n"/>
      <c r="C14" s="13" t="n"/>
      <c r="D14" s="13" t="n"/>
      <c r="E14" s="13" t="n"/>
      <c r="F14" s="13" t="n"/>
      <c r="G14" s="13" t="n"/>
      <c r="H14" s="13" t="n"/>
      <c r="I14" s="13" t="n"/>
      <c r="J14" s="13" t="n"/>
      <c r="K14" s="14">
        <f>IFERROR(AVERAGE(K3:K12),0)</f>
        <v/>
      </c>
      <c r="L14" s="13" t="n"/>
      <c r="M14" s="13" t="n"/>
      <c r="N14" s="14">
        <f>IFERROR(AVERAGE(N3:N12),0)</f>
        <v/>
      </c>
      <c r="O14" s="13" t="n"/>
      <c r="P14" s="13" t="n"/>
    </row>
    <row r="15" ht="22" customHeight="1">
      <c r="A15" s="12" t="inlineStr">
        <is>
          <t>POTVRDENÉ</t>
        </is>
      </c>
      <c r="B15" s="13" t="n"/>
      <c r="C15" s="13" t="n"/>
      <c r="D15" s="13" t="n"/>
      <c r="E15" s="13" t="n"/>
      <c r="F15" s="13" t="n"/>
      <c r="G15" s="13" t="n"/>
      <c r="H15" s="13" t="n"/>
      <c r="I15" s="13" t="n"/>
      <c r="J15" s="12">
        <f>COUNTIF(J3:J12,"Potvrdené")</f>
        <v/>
      </c>
      <c r="K15" s="13" t="n"/>
      <c r="L15" s="13" t="n"/>
      <c r="M15" s="13" t="n"/>
      <c r="N15" s="13" t="n"/>
      <c r="O15" s="13" t="n"/>
      <c r="P15" s="13" t="n"/>
    </row>
  </sheetData>
  <mergeCells count="1">
    <mergeCell ref="A1:P1"/>
  </mergeCells>
  <conditionalFormatting sqref="J3:J12">
    <cfRule type="expression" priority="1" dxfId="0" stopIfTrue="1">
      <formula>J3="Potvrdené"</formula>
    </cfRule>
    <cfRule type="expression" priority="2" dxfId="1" stopIfTrue="1">
      <formula>J3="Caka na potvrdenie"</formula>
    </cfRule>
  </conditionalFormatting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L15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16" customWidth="1" min="1" max="1"/>
    <col width="14" customWidth="1" min="2" max="2"/>
    <col width="28" customWidth="1" min="3" max="3"/>
    <col width="10" customWidth="1" min="4" max="4"/>
    <col width="6" customWidth="1" min="5" max="5"/>
    <col width="20" customWidth="1" min="6" max="6"/>
    <col width="8" customWidth="1" min="7" max="7"/>
    <col width="22" customWidth="1" min="8" max="8"/>
    <col width="14" customWidth="1" min="9" max="9"/>
    <col width="20" customWidth="1" min="10" max="10"/>
    <col width="12" customWidth="1" min="11" max="11"/>
    <col width="18" customWidth="1" min="12" max="12"/>
  </cols>
  <sheetData>
    <row r="1" ht="30" customHeight="1">
      <c r="A1" s="1" t="inlineStr">
        <is>
          <t>POLOŽKY DODÁVOK – DETAIL DODACÍCH LISTOV 2026</t>
        </is>
      </c>
      <c r="B1" s="32" t="n"/>
      <c r="C1" s="32" t="n"/>
      <c r="D1" s="32" t="n"/>
      <c r="E1" s="32" t="n"/>
      <c r="F1" s="32" t="n"/>
      <c r="G1" s="32" t="n"/>
      <c r="H1" s="32" t="n"/>
      <c r="I1" s="32" t="n"/>
      <c r="J1" s="32" t="n"/>
      <c r="K1" s="32" t="n"/>
      <c r="L1" s="33" t="n"/>
    </row>
    <row r="2" ht="40" customHeight="1">
      <c r="A2" s="2" t="inlineStr">
        <is>
          <t>Číslo DL</t>
        </is>
      </c>
      <c r="B2" s="2" t="inlineStr">
        <is>
          <t>Kód položky</t>
        </is>
      </c>
      <c r="C2" s="2" t="inlineStr">
        <is>
          <t>Názov položky</t>
        </is>
      </c>
      <c r="D2" s="2" t="inlineStr">
        <is>
          <t>Množstvo</t>
        </is>
      </c>
      <c r="E2" s="2" t="inlineStr">
        <is>
          <t>MJ</t>
        </is>
      </c>
      <c r="F2" s="2" t="inlineStr">
        <is>
          <t>Jedn. cena bez DPH</t>
        </is>
      </c>
      <c r="G2" s="2" t="inlineStr">
        <is>
          <t>DPH %</t>
        </is>
      </c>
      <c r="H2" s="2" t="inlineStr">
        <is>
          <t>Cena spolu bez DPH</t>
        </is>
      </c>
      <c r="I2" s="2" t="inlineStr">
        <is>
          <t>DPH suma</t>
        </is>
      </c>
      <c r="J2" s="2" t="inlineStr">
        <is>
          <t>Cena spolu s DPH</t>
        </is>
      </c>
      <c r="K2" s="2" t="inlineStr">
        <is>
          <t>Sklad</t>
        </is>
      </c>
      <c r="L2" s="2" t="inlineStr">
        <is>
          <t>Poznámka</t>
        </is>
      </c>
    </row>
    <row r="3">
      <c r="A3" s="3" t="inlineStr">
        <is>
          <t>DL-2026-001</t>
        </is>
      </c>
      <c r="B3" s="3" t="inlineStr">
        <is>
          <t>TOV-001</t>
        </is>
      </c>
      <c r="C3" s="3" t="inlineStr">
        <is>
          <t>Kancelarske stolicky</t>
        </is>
      </c>
      <c r="D3" s="4" t="n">
        <v>5</v>
      </c>
      <c r="E3" s="3" t="inlineStr">
        <is>
          <t>ks</t>
        </is>
      </c>
      <c r="F3" s="6" t="n">
        <v>210</v>
      </c>
      <c r="G3" s="7" t="n">
        <v>0.2</v>
      </c>
      <c r="H3" s="15">
        <f>IFERROR(D3*F3,0)</f>
        <v/>
      </c>
      <c r="I3" s="15">
        <f>IFERROR(H3*G3,0)</f>
        <v/>
      </c>
      <c r="J3" s="15">
        <f>IFERROR(H3+I3,0)</f>
        <v/>
      </c>
      <c r="K3" s="3" t="inlineStr">
        <is>
          <t>Sklad A</t>
        </is>
      </c>
      <c r="L3" s="3" t="inlineStr"/>
    </row>
    <row r="4">
      <c r="A4" s="10" t="inlineStr">
        <is>
          <t>DL-2026-001</t>
        </is>
      </c>
      <c r="B4" s="10" t="inlineStr">
        <is>
          <t>TOV-002</t>
        </is>
      </c>
      <c r="C4" s="10" t="inlineStr">
        <is>
          <t>Kancelarske stoly</t>
        </is>
      </c>
      <c r="D4" s="11" t="n">
        <v>3</v>
      </c>
      <c r="E4" s="10" t="inlineStr">
        <is>
          <t>ks</t>
        </is>
      </c>
      <c r="F4" s="6" t="n">
        <v>350</v>
      </c>
      <c r="G4" s="7" t="n">
        <v>0.2</v>
      </c>
      <c r="H4" s="16">
        <f>IFERROR(D4*F4,0)</f>
        <v/>
      </c>
      <c r="I4" s="16">
        <f>IFERROR(H4*G4,0)</f>
        <v/>
      </c>
      <c r="J4" s="16">
        <f>IFERROR(H4+I4,0)</f>
        <v/>
      </c>
      <c r="K4" s="10" t="inlineStr">
        <is>
          <t>Sklad A</t>
        </is>
      </c>
      <c r="L4" s="10" t="inlineStr">
        <is>
          <t>Montáž v cene</t>
        </is>
      </c>
    </row>
    <row r="5">
      <c r="A5" s="3" t="inlineStr">
        <is>
          <t>DL-2026-002</t>
        </is>
      </c>
      <c r="B5" s="3" t="inlineStr">
        <is>
          <t>TOV-003</t>
        </is>
      </c>
      <c r="C5" s="3" t="inlineStr">
        <is>
          <t>Tlačiareň LaserJet</t>
        </is>
      </c>
      <c r="D5" s="4" t="n">
        <v>2</v>
      </c>
      <c r="E5" s="3" t="inlineStr">
        <is>
          <t>ks</t>
        </is>
      </c>
      <c r="F5" s="6" t="n">
        <v>420.5</v>
      </c>
      <c r="G5" s="7" t="n">
        <v>0.2</v>
      </c>
      <c r="H5" s="15">
        <f>IFERROR(D5*F5,0)</f>
        <v/>
      </c>
      <c r="I5" s="15">
        <f>IFERROR(H5*G5,0)</f>
        <v/>
      </c>
      <c r="J5" s="15">
        <f>IFERROR(H5+I5,0)</f>
        <v/>
      </c>
      <c r="K5" s="3" t="inlineStr">
        <is>
          <t>Sklad B</t>
        </is>
      </c>
      <c r="L5" s="3" t="inlineStr"/>
    </row>
    <row r="6">
      <c r="A6" s="10" t="inlineStr">
        <is>
          <t>DL-2026-003</t>
        </is>
      </c>
      <c r="B6" s="10" t="inlineStr">
        <is>
          <t>TOV-004</t>
        </is>
      </c>
      <c r="C6" s="10" t="inlineStr">
        <is>
          <t>Papier A4 (balík 500 ks)</t>
        </is>
      </c>
      <c r="D6" s="11" t="n">
        <v>20</v>
      </c>
      <c r="E6" s="10" t="inlineStr">
        <is>
          <t>bal</t>
        </is>
      </c>
      <c r="F6" s="6" t="n">
        <v>8.5</v>
      </c>
      <c r="G6" s="7" t="n">
        <v>0.1</v>
      </c>
      <c r="H6" s="16">
        <f>IFERROR(D6*F6,0)</f>
        <v/>
      </c>
      <c r="I6" s="16">
        <f>IFERROR(H6*G6,0)</f>
        <v/>
      </c>
      <c r="J6" s="16">
        <f>IFERROR(H6+I6,0)</f>
        <v/>
      </c>
      <c r="K6" s="10" t="inlineStr">
        <is>
          <t>Sklad C</t>
        </is>
      </c>
      <c r="L6" s="10" t="inlineStr">
        <is>
          <t>Akcia</t>
        </is>
      </c>
    </row>
    <row r="7">
      <c r="A7" s="3" t="inlineStr">
        <is>
          <t>DL-2026-004</t>
        </is>
      </c>
      <c r="B7" s="3" t="inlineStr">
        <is>
          <t>TOV-005</t>
        </is>
      </c>
      <c r="C7" s="3" t="inlineStr">
        <is>
          <t>USB kľúč 64GB</t>
        </is>
      </c>
      <c r="D7" s="4" t="n">
        <v>10</v>
      </c>
      <c r="E7" s="3" t="inlineStr">
        <is>
          <t>ks</t>
        </is>
      </c>
      <c r="F7" s="6" t="n">
        <v>18</v>
      </c>
      <c r="G7" s="7" t="n">
        <v>0.2</v>
      </c>
      <c r="H7" s="15">
        <f>IFERROR(D7*F7,0)</f>
        <v/>
      </c>
      <c r="I7" s="15">
        <f>IFERROR(H7*G7,0)</f>
        <v/>
      </c>
      <c r="J7" s="15">
        <f>IFERROR(H7+I7,0)</f>
        <v/>
      </c>
      <c r="K7" s="3" t="inlineStr">
        <is>
          <t>Sklad B</t>
        </is>
      </c>
      <c r="L7" s="3" t="inlineStr"/>
    </row>
    <row r="8">
      <c r="A8" s="10" t="inlineStr">
        <is>
          <t>DL-2026-005</t>
        </is>
      </c>
      <c r="B8" s="10" t="inlineStr">
        <is>
          <t>TOV-006</t>
        </is>
      </c>
      <c r="C8" s="10" t="inlineStr">
        <is>
          <t>Server rack 42U</t>
        </is>
      </c>
      <c r="D8" s="11" t="n">
        <v>1</v>
      </c>
      <c r="E8" s="10" t="inlineStr">
        <is>
          <t>ks</t>
        </is>
      </c>
      <c r="F8" s="6" t="n">
        <v>1800</v>
      </c>
      <c r="G8" s="7" t="n">
        <v>0.2</v>
      </c>
      <c r="H8" s="16">
        <f>IFERROR(D8*F8,0)</f>
        <v/>
      </c>
      <c r="I8" s="16">
        <f>IFERROR(H8*G8,0)</f>
        <v/>
      </c>
      <c r="J8" s="16">
        <f>IFERROR(H8+I8,0)</f>
        <v/>
      </c>
      <c r="K8" s="10" t="inlineStr">
        <is>
          <t>Sklad D</t>
        </is>
      </c>
      <c r="L8" s="10" t="inlineStr">
        <is>
          <t>Nadrozmerny</t>
        </is>
      </c>
    </row>
    <row r="9">
      <c r="A9" s="3" t="inlineStr">
        <is>
          <t>DL-2026-005</t>
        </is>
      </c>
      <c r="B9" s="3" t="inlineStr">
        <is>
          <t>TOV-007</t>
        </is>
      </c>
      <c r="C9" s="3" t="inlineStr">
        <is>
          <t>Patch kabel 1m</t>
        </is>
      </c>
      <c r="D9" s="4" t="n">
        <v>50</v>
      </c>
      <c r="E9" s="3" t="inlineStr">
        <is>
          <t>ks</t>
        </is>
      </c>
      <c r="F9" s="6" t="n">
        <v>2.5</v>
      </c>
      <c r="G9" s="7" t="n">
        <v>0.2</v>
      </c>
      <c r="H9" s="15">
        <f>IFERROR(D9*F9,0)</f>
        <v/>
      </c>
      <c r="I9" s="15">
        <f>IFERROR(H9*G9,0)</f>
        <v/>
      </c>
      <c r="J9" s="15">
        <f>IFERROR(H9+I9,0)</f>
        <v/>
      </c>
      <c r="K9" s="3" t="inlineStr">
        <is>
          <t>Sklad D</t>
        </is>
      </c>
      <c r="L9" s="3" t="inlineStr"/>
    </row>
    <row r="10">
      <c r="A10" s="10" t="inlineStr">
        <is>
          <t>DL-2026-006</t>
        </is>
      </c>
      <c r="B10" s="10" t="inlineStr">
        <is>
          <t>TOV-008</t>
        </is>
      </c>
      <c r="C10" s="10" t="inlineStr">
        <is>
          <t>Klimatizácia 12kW</t>
        </is>
      </c>
      <c r="D10" s="11" t="n">
        <v>1</v>
      </c>
      <c r="E10" s="10" t="inlineStr">
        <is>
          <t>ks</t>
        </is>
      </c>
      <c r="F10" s="6" t="n">
        <v>1200</v>
      </c>
      <c r="G10" s="7" t="n">
        <v>0.1</v>
      </c>
      <c r="H10" s="16">
        <f>IFERROR(D10*F10,0)</f>
        <v/>
      </c>
      <c r="I10" s="16">
        <f>IFERROR(H10*G10,0)</f>
        <v/>
      </c>
      <c r="J10" s="16">
        <f>IFERROR(H10+I10,0)</f>
        <v/>
      </c>
      <c r="K10" s="10" t="inlineStr">
        <is>
          <t>Sklad E</t>
        </is>
      </c>
      <c r="L10" s="10" t="inlineStr">
        <is>
          <t>Inštalácia extra</t>
        </is>
      </c>
    </row>
    <row r="11">
      <c r="A11" s="3" t="inlineStr">
        <is>
          <t>DL-2026-007</t>
        </is>
      </c>
      <c r="B11" s="3" t="inlineStr">
        <is>
          <t>TOV-009</t>
        </is>
      </c>
      <c r="C11" s="3" t="inlineStr">
        <is>
          <t>Monitor 27 palcov</t>
        </is>
      </c>
      <c r="D11" s="4" t="n">
        <v>4</v>
      </c>
      <c r="E11" s="3" t="inlineStr">
        <is>
          <t>ks</t>
        </is>
      </c>
      <c r="F11" s="6" t="n">
        <v>180</v>
      </c>
      <c r="G11" s="7" t="n">
        <v>0.2</v>
      </c>
      <c r="H11" s="15">
        <f>IFERROR(D11*F11,0)</f>
        <v/>
      </c>
      <c r="I11" s="15">
        <f>IFERROR(H11*G11,0)</f>
        <v/>
      </c>
      <c r="J11" s="15">
        <f>IFERROR(H11+I11,0)</f>
        <v/>
      </c>
      <c r="K11" s="3" t="inlineStr">
        <is>
          <t>Sklad B</t>
        </is>
      </c>
      <c r="L11" s="3" t="inlineStr"/>
    </row>
    <row r="12">
      <c r="A12" s="10" t="inlineStr">
        <is>
          <t>DL-2026-008</t>
        </is>
      </c>
      <c r="B12" s="10" t="inlineStr">
        <is>
          <t>TOV-010</t>
        </is>
      </c>
      <c r="C12" s="10" t="inlineStr">
        <is>
          <t>Notebook Lenovo</t>
        </is>
      </c>
      <c r="D12" s="11" t="n">
        <v>3</v>
      </c>
      <c r="E12" s="10" t="inlineStr">
        <is>
          <t>ks</t>
        </is>
      </c>
      <c r="F12" s="6" t="n">
        <v>950</v>
      </c>
      <c r="G12" s="7" t="n">
        <v>0.2</v>
      </c>
      <c r="H12" s="16">
        <f>IFERROR(D12*F12,0)</f>
        <v/>
      </c>
      <c r="I12" s="16">
        <f>IFERROR(H12*G12,0)</f>
        <v/>
      </c>
      <c r="J12" s="16">
        <f>IFERROR(H12+I12,0)</f>
        <v/>
      </c>
      <c r="K12" s="10" t="inlineStr">
        <is>
          <t>Sklad B</t>
        </is>
      </c>
      <c r="L12" s="10" t="inlineStr">
        <is>
          <t>Krehke</t>
        </is>
      </c>
    </row>
    <row r="13" ht="22" customHeight="1">
      <c r="A13" s="12" t="inlineStr">
        <is>
          <t>SÚČET</t>
        </is>
      </c>
      <c r="B13" s="13" t="n"/>
      <c r="C13" s="13" t="n"/>
      <c r="D13" s="13" t="n"/>
      <c r="E13" s="13" t="n"/>
      <c r="F13" s="13" t="n"/>
      <c r="G13" s="13" t="n"/>
      <c r="H13" s="14">
        <f>SUM(H3:H12)</f>
        <v/>
      </c>
      <c r="I13" s="14">
        <f>SUM(I3:I12)</f>
        <v/>
      </c>
      <c r="J13" s="14">
        <f>SUM(J3:J12)</f>
        <v/>
      </c>
      <c r="K13" s="13" t="n"/>
      <c r="L13" s="13" t="n"/>
    </row>
    <row r="14" ht="22" customHeight="1">
      <c r="A14" s="12" t="inlineStr">
        <is>
          <t>PRIEMER JEDN. CENA</t>
        </is>
      </c>
      <c r="B14" s="13" t="n"/>
      <c r="C14" s="13" t="n"/>
      <c r="D14" s="13" t="n"/>
      <c r="E14" s="13" t="n"/>
      <c r="F14" s="14">
        <f>IFERROR(AVERAGE(F3:F12),0)</f>
        <v/>
      </c>
      <c r="G14" s="13" t="n"/>
      <c r="H14" s="13" t="n"/>
      <c r="I14" s="13" t="n"/>
      <c r="J14" s="13" t="n"/>
      <c r="K14" s="13" t="n"/>
      <c r="L14" s="13" t="n"/>
    </row>
    <row r="15" ht="22" customHeight="1">
      <c r="A15" s="12" t="inlineStr">
        <is>
          <t>VLOOKUP – Odberateľ</t>
        </is>
      </c>
      <c r="B15" s="17" t="inlineStr">
        <is>
          <t>DL-2026-003</t>
        </is>
      </c>
      <c r="C15" s="18">
        <f>IFERROR(VLOOKUP(B15,'Dodacie listy'!A3:C12,3,0),"Nenájdené")</f>
        <v/>
      </c>
      <c r="D15" s="13" t="n"/>
      <c r="E15" s="13" t="n"/>
      <c r="F15" s="13" t="n"/>
      <c r="G15" s="13" t="n"/>
      <c r="H15" s="13" t="n"/>
      <c r="I15" s="13" t="n"/>
      <c r="J15" s="13" t="n"/>
      <c r="K15" s="13" t="n"/>
      <c r="L15" s="13" t="n"/>
    </row>
  </sheetData>
  <mergeCells count="1">
    <mergeCell ref="A1:L1"/>
  </mergeCells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I29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2" customWidth="1" min="1" max="1"/>
    <col width="20" customWidth="1" min="2" max="2"/>
    <col width="22" customWidth="1" min="4" max="4"/>
    <col width="22" customWidth="1" min="5" max="5"/>
  </cols>
  <sheetData>
    <row r="1" ht="30" customHeight="1">
      <c r="A1" s="1" t="inlineStr">
        <is>
          <t>PREHĺAD – KĺÚČOVÉ UKAZOVATEľE DODÁVOK 2026</t>
        </is>
      </c>
      <c r="B1" s="32" t="n"/>
      <c r="C1" s="32" t="n"/>
      <c r="D1" s="32" t="n"/>
      <c r="E1" s="32" t="n"/>
      <c r="F1" s="32" t="n"/>
      <c r="G1" s="32" t="n"/>
      <c r="H1" s="32" t="n"/>
      <c r="I1" s="33" t="n"/>
    </row>
    <row r="2"/>
    <row r="3" ht="22" customHeight="1">
      <c r="A3" s="19" t="inlineStr">
        <is>
          <t>Počet dodacích listov</t>
        </is>
      </c>
      <c r="B3" s="20">
        <f>COUNTA('Dodacie listy'!A3:A12)</f>
        <v/>
      </c>
    </row>
    <row r="4" ht="22" customHeight="1">
      <c r="A4" s="19" t="inlineStr">
        <is>
          <t>Počet potvrdených dodávok</t>
        </is>
      </c>
      <c r="B4" s="20">
        <f>COUNTIF('Dodacie listy'!J3:J12,"Potvrdené")</f>
        <v/>
      </c>
    </row>
    <row r="5" ht="22" customHeight="1">
      <c r="A5" s="19" t="inlineStr">
        <is>
          <t>Počet čakajúcich dodávok</t>
        </is>
      </c>
      <c r="B5" s="20">
        <f>COUNTIF('Dodacie listy'!J3:J12,"Caka na potvrdenie")</f>
        <v/>
      </c>
    </row>
    <row r="6" ht="22" customHeight="1">
      <c r="A6" s="19" t="inlineStr">
        <is>
          <t>Celková hodnota bez DPH</t>
        </is>
      </c>
      <c r="B6" s="21">
        <f>SUM('Dodacie listy'!K3:K12)</f>
        <v/>
      </c>
    </row>
    <row r="7" ht="22" customHeight="1">
      <c r="A7" s="19" t="inlineStr">
        <is>
          <t>Celková DPH</t>
        </is>
      </c>
      <c r="B7" s="21">
        <f>SUM('Dodacie listy'!M3:M12)</f>
        <v/>
      </c>
    </row>
    <row r="8" ht="22" customHeight="1">
      <c r="A8" s="19" t="inlineStr">
        <is>
          <t>Celková hodnota s DPH</t>
        </is>
      </c>
      <c r="B8" s="21">
        <f>SUM('Dodacie listy'!N3:N12)</f>
        <v/>
      </c>
    </row>
    <row r="9" ht="22" customHeight="1">
      <c r="A9" s="19" t="inlineStr">
        <is>
          <t>Priemerná hodnota dodávky</t>
        </is>
      </c>
      <c r="B9" s="21">
        <f>IFERROR(AVERAGE('Dodacie listy'!N3:N12),0)</f>
        <v/>
      </c>
    </row>
    <row r="10" ht="22" customHeight="1">
      <c r="A10" s="19" t="inlineStr">
        <is>
          <t>Percento potvrdených</t>
        </is>
      </c>
      <c r="B10" s="22">
        <f>IFERROR(COUNTIF('Dodacie listy'!J3:J12,"Potvrdené")/COUNTA('Dodacie listy'!A3:A12),0)</f>
        <v/>
      </c>
    </row>
    <row r="11"/>
    <row r="12" ht="22" customHeight="1">
      <c r="D12" s="2" t="inlineStr">
        <is>
          <t>Hodnota dodávok podľa mesta</t>
        </is>
      </c>
      <c r="E12" s="33" t="n"/>
    </row>
    <row r="13">
      <c r="D13" s="24" t="inlineStr">
        <is>
          <t>Mesto</t>
        </is>
      </c>
      <c r="E13" s="24" t="inlineStr">
        <is>
          <t>Hodnota bez DPH (€)</t>
        </is>
      </c>
    </row>
    <row r="14">
      <c r="D14" s="10" t="inlineStr">
        <is>
          <t>Bratislava</t>
        </is>
      </c>
      <c r="E14" s="16" t="n">
        <v>4200</v>
      </c>
    </row>
    <row r="15">
      <c r="D15" s="3" t="inlineStr">
        <is>
          <t>Košice</t>
        </is>
      </c>
      <c r="E15" s="15" t="n">
        <v>1850.5</v>
      </c>
    </row>
    <row r="16">
      <c r="D16" s="10" t="inlineStr">
        <is>
          <t>Žilina</t>
        </is>
      </c>
      <c r="E16" s="16" t="n">
        <v>3100</v>
      </c>
    </row>
    <row r="17">
      <c r="D17" s="3" t="inlineStr">
        <is>
          <t>Nitra</t>
        </is>
      </c>
      <c r="E17" s="15" t="n">
        <v>760</v>
      </c>
    </row>
    <row r="18">
      <c r="D18" s="10" t="inlineStr">
        <is>
          <t>Prešov</t>
        </is>
      </c>
      <c r="E18" s="16" t="n">
        <v>5500</v>
      </c>
    </row>
    <row r="19">
      <c r="D19" s="3" t="inlineStr">
        <is>
          <t>Banská Bystrica</t>
        </is>
      </c>
      <c r="E19" s="15" t="n">
        <v>2300</v>
      </c>
    </row>
    <row r="20">
      <c r="D20" s="10" t="inlineStr">
        <is>
          <t>Trnava</t>
        </is>
      </c>
      <c r="E20" s="16" t="n">
        <v>980</v>
      </c>
    </row>
    <row r="21">
      <c r="D21" s="3" t="inlineStr">
        <is>
          <t>Trenčín</t>
        </is>
      </c>
      <c r="E21" s="15" t="n">
        <v>1450.75</v>
      </c>
    </row>
    <row r="22">
      <c r="D22" s="10" t="inlineStr">
        <is>
          <t>Martin</t>
        </is>
      </c>
      <c r="E22" s="16" t="n">
        <v>6800</v>
      </c>
    </row>
    <row r="23">
      <c r="D23" s="3" t="inlineStr">
        <is>
          <t>Poprad</t>
        </is>
      </c>
      <c r="E23" s="15" t="n">
        <v>3250.25</v>
      </c>
    </row>
    <row r="24"/>
    <row r="25"/>
    <row r="26" ht="22" customHeight="1">
      <c r="D26" s="2" t="inlineStr">
        <is>
          <t>Podiel potvrdených vs. čakajúcich</t>
        </is>
      </c>
      <c r="E26" s="33" t="n"/>
    </row>
    <row r="27">
      <c r="D27" s="24" t="inlineStr">
        <is>
          <t>Stav</t>
        </is>
      </c>
      <c r="E27" s="24" t="inlineStr">
        <is>
          <t>Počet</t>
        </is>
      </c>
    </row>
    <row r="28">
      <c r="D28" s="25" t="inlineStr">
        <is>
          <t>Potvrdené</t>
        </is>
      </c>
      <c r="E28" s="26">
        <f>COUNTIF('Dodacie listy'!J3:J12,"Potvrdené")</f>
        <v/>
      </c>
    </row>
    <row r="29">
      <c r="D29" s="27" t="inlineStr">
        <is>
          <t>Caka na potvrdenie</t>
        </is>
      </c>
      <c r="E29" s="28">
        <f>COUNTIF('Dodacie listy'!J3:J12,"Caka na potvrdenie")</f>
        <v/>
      </c>
    </row>
  </sheetData>
  <mergeCells count="3">
    <mergeCell ref="A1:I1"/>
    <mergeCell ref="D12:E12"/>
    <mergeCell ref="D26:E26"/>
  </mergeCells>
  <pageMargins left="0.75" right="0.75" top="1" bottom="1" header="0.5" footer="0.5"/>
  <drawing xmlns:r="http://schemas.openxmlformats.org/officeDocument/2006/relationships" r:id="rId1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E29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00" customWidth="1" min="1" max="1"/>
    <col width="1" customWidth="1" min="2" max="2"/>
    <col width="1" customWidth="1" min="3" max="3"/>
    <col width="1" customWidth="1" min="4" max="4"/>
    <col width="1" customWidth="1" min="5" max="5"/>
  </cols>
  <sheetData>
    <row r="1" ht="30" customHeight="1">
      <c r="A1" s="1" t="inlineStr">
        <is>
          <t>NÁVOD NA POOŽÍVANIE ŠABLÓNY DODACÍCH LISTOV</t>
        </is>
      </c>
      <c r="B1" s="32" t="n"/>
      <c r="C1" s="32" t="n"/>
      <c r="D1" s="32" t="n"/>
      <c r="E1" s="33" t="n"/>
    </row>
    <row r="2"/>
    <row r="3" ht="24" customHeight="1">
      <c r="A3" s="29" t="inlineStr">
        <is>
          <t>HÁROK "DODACIE LISTY"</t>
        </is>
      </c>
      <c r="B3" s="32" t="n"/>
      <c r="C3" s="32" t="n"/>
      <c r="D3" s="32" t="n"/>
      <c r="E3" s="33" t="n"/>
    </row>
    <row r="4" ht="20" customHeight="1">
      <c r="A4" s="30" t="inlineStr">
        <is>
          <t>Každý riadok predstavuje jeden dodací list. Zadajte číslo dodacieho listu, dátum dodania, odberatela a jeho identifikačné údaje (IČO, DIČ, IČ DPH).</t>
        </is>
      </c>
      <c r="B4" s="32" t="n"/>
      <c r="C4" s="32" t="n"/>
      <c r="D4" s="32" t="n"/>
      <c r="E4" s="33" t="n"/>
    </row>
    <row r="5" ht="20" customHeight="1">
      <c r="A5" s="31" t="inlineStr">
        <is>
          <t>Do stĺpca "Hodnota bez DPH" zadajte základ dane. Do stĺpca "DPH %" zadajte sadzbu DPH (napr. 0,20 pre 20 %). Sumy DPH a celková hodnota sa vypočító automaticky.</t>
        </is>
      </c>
      <c r="B5" s="32" t="n"/>
      <c r="C5" s="32" t="n"/>
      <c r="D5" s="32" t="n"/>
      <c r="E5" s="33" t="n"/>
    </row>
    <row r="6" ht="20" customHeight="1">
      <c r="A6" s="30" t="inlineStr">
        <is>
          <t>Dátum potvrdenia vypľte po fyzickom prevzatí tovaru. Stav dodania sa aktualizuje automaticky pomocou vzorca.</t>
        </is>
      </c>
      <c r="B6" s="32" t="n"/>
      <c r="C6" s="32" t="n"/>
      <c r="D6" s="32" t="n"/>
      <c r="E6" s="33" t="n"/>
    </row>
    <row r="7" ht="8" customHeight="1">
      <c r="A7" s="31" t="inlineStr"/>
      <c r="B7" s="32" t="n"/>
      <c r="C7" s="32" t="n"/>
      <c r="D7" s="32" t="n"/>
      <c r="E7" s="33" t="n"/>
    </row>
    <row r="8" ht="24" customHeight="1">
      <c r="A8" s="29" t="inlineStr">
        <is>
          <t>HÁROK "POLOŽKY DODÁVOK"</t>
        </is>
      </c>
      <c r="B8" s="32" t="n"/>
      <c r="C8" s="32" t="n"/>
      <c r="D8" s="32" t="n"/>
      <c r="E8" s="33" t="n"/>
    </row>
    <row r="9" ht="20" customHeight="1">
      <c r="A9" s="31" t="inlineStr">
        <is>
          <t>Tu evidujte jednotlivé položky ku každému dodaciemu listu. Zadajte číslo DL (musí zodpovedat číslu v hárku Dodacie listy), kód a názov položky, množstvo a jednotkovú cenu.</t>
        </is>
      </c>
      <c r="B9" s="32" t="n"/>
      <c r="C9" s="32" t="n"/>
      <c r="D9" s="32" t="n"/>
      <c r="E9" s="33" t="n"/>
    </row>
    <row r="10" ht="20" customHeight="1">
      <c r="A10" s="30" t="inlineStr">
        <is>
          <t>Stĺpce "Cena spolu bez DPH", "DPH suma" a "Cena spolu s DPH" sa vypočító automaticky.</t>
        </is>
      </c>
      <c r="B10" s="32" t="n"/>
      <c r="C10" s="32" t="n"/>
      <c r="D10" s="32" t="n"/>
      <c r="E10" s="33" t="n"/>
    </row>
    <row r="11" ht="20" customHeight="1">
      <c r="A11" s="31" t="inlineStr">
        <is>
          <t>V riadku 15 môžete vyhľadat odberatela podľa čísla DL pomocou funkcie VLOOKUP.</t>
        </is>
      </c>
      <c r="B11" s="32" t="n"/>
      <c r="C11" s="32" t="n"/>
      <c r="D11" s="32" t="n"/>
      <c r="E11" s="33" t="n"/>
    </row>
    <row r="12" ht="8" customHeight="1">
      <c r="A12" s="30" t="inlineStr"/>
      <c r="B12" s="32" t="n"/>
      <c r="C12" s="32" t="n"/>
      <c r="D12" s="32" t="n"/>
      <c r="E12" s="33" t="n"/>
    </row>
    <row r="13" ht="24" customHeight="1">
      <c r="A13" s="29" t="inlineStr">
        <is>
          <t>HÁROK "PREHĺAD"</t>
        </is>
      </c>
      <c r="B13" s="32" t="n"/>
      <c r="C13" s="32" t="n"/>
      <c r="D13" s="32" t="n"/>
      <c r="E13" s="33" t="n"/>
    </row>
    <row r="14" ht="20" customHeight="1">
      <c r="A14" s="30" t="inlineStr">
        <is>
          <t>Zobrazuje kľúčové ukazovatele (KPI): počet dodávok, hodnoty, percentá potvrdených. Aktualizuje sa automaticky pri zmene dát.</t>
        </is>
      </c>
      <c r="B14" s="32" t="n"/>
      <c r="C14" s="32" t="n"/>
      <c r="D14" s="32" t="n"/>
      <c r="E14" s="33" t="n"/>
    </row>
    <row r="15" ht="20" customHeight="1">
      <c r="A15" s="31" t="inlineStr">
        <is>
          <t>Obsahuje stĺpcový graf hodnôt podľa mesta a koláčový graf stavu dodávok.</t>
        </is>
      </c>
      <c r="B15" s="32" t="n"/>
      <c r="C15" s="32" t="n"/>
      <c r="D15" s="32" t="n"/>
      <c r="E15" s="33" t="n"/>
    </row>
    <row r="16" ht="8" customHeight="1">
      <c r="A16" s="30" t="inlineStr"/>
      <c r="B16" s="32" t="n"/>
      <c r="C16" s="32" t="n"/>
      <c r="D16" s="32" t="n"/>
      <c r="E16" s="33" t="n"/>
    </row>
    <row r="17" ht="24" customHeight="1">
      <c r="A17" s="29" t="inlineStr">
        <is>
          <t>STAV DODANIA</t>
        </is>
      </c>
      <c r="B17" s="32" t="n"/>
      <c r="C17" s="32" t="n"/>
      <c r="D17" s="32" t="n"/>
      <c r="E17" s="33" t="n"/>
    </row>
    <row r="18" ht="20" customHeight="1">
      <c r="A18" s="30" t="inlineStr">
        <is>
          <t>"Potvrdené" (zelená) - dodávka bola potvrdená odberatelem (vyplnený dátum potvrdenia).</t>
        </is>
      </c>
      <c r="B18" s="32" t="n"/>
      <c r="C18" s="32" t="n"/>
      <c r="D18" s="32" t="n"/>
      <c r="E18" s="33" t="n"/>
    </row>
    <row r="19" ht="20" customHeight="1">
      <c r="A19" s="31" t="inlineStr">
        <is>
          <t>"Caka na potvrdenie" (červená) - dátum potvrdenia ešte nie je vyplnený.</t>
        </is>
      </c>
      <c r="B19" s="32" t="n"/>
      <c r="C19" s="32" t="n"/>
      <c r="D19" s="32" t="n"/>
      <c r="E19" s="33" t="n"/>
    </row>
    <row r="20" ht="8" customHeight="1">
      <c r="A20" s="30" t="inlineStr"/>
      <c r="B20" s="32" t="n"/>
      <c r="C20" s="32" t="n"/>
      <c r="D20" s="32" t="n"/>
      <c r="E20" s="33" t="n"/>
    </row>
    <row r="21" ht="24" customHeight="1">
      <c r="A21" s="29" t="inlineStr">
        <is>
          <t>FORMÁTY</t>
        </is>
      </c>
      <c r="B21" s="32" t="n"/>
      <c r="C21" s="32" t="n"/>
      <c r="D21" s="32" t="n"/>
      <c r="E21" s="33" t="n"/>
    </row>
    <row r="22" ht="20" customHeight="1">
      <c r="A22" s="30" t="inlineStr">
        <is>
          <t>Dátum: DD.MM.YYYY (napr. 16.06.2026). Zadajte vždy v tomto formáte.</t>
        </is>
      </c>
      <c r="B22" s="32" t="n"/>
      <c r="C22" s="32" t="n"/>
      <c r="D22" s="32" t="n"/>
      <c r="E22" s="33" t="n"/>
    </row>
    <row r="23" ht="20" customHeight="1">
      <c r="A23" s="31" t="inlineStr">
        <is>
          <t>Mena: hodnoty v eurách, formát 1 234,56 € (tisíce oddelené medzerou, desatinná čiarka).</t>
        </is>
      </c>
      <c r="B23" s="32" t="n"/>
      <c r="C23" s="32" t="n"/>
      <c r="D23" s="32" t="n"/>
      <c r="E23" s="33" t="n"/>
    </row>
    <row r="24" ht="20" customHeight="1">
      <c r="A24" s="30" t="inlineStr">
        <is>
          <t>DPH sadzba: 0,20 = 20 %, 0,10 = 10 %. Nezadajte znak % priamo - bunky sú naformátované automaticky.</t>
        </is>
      </c>
      <c r="B24" s="32" t="n"/>
      <c r="C24" s="32" t="n"/>
      <c r="D24" s="32" t="n"/>
      <c r="E24" s="33" t="n"/>
    </row>
    <row r="25" ht="8" customHeight="1">
      <c r="A25" s="31" t="inlineStr"/>
      <c r="B25" s="32" t="n"/>
      <c r="C25" s="32" t="n"/>
      <c r="D25" s="32" t="n"/>
      <c r="E25" s="33" t="n"/>
    </row>
    <row r="26" ht="24" customHeight="1">
      <c r="A26" s="29" t="inlineStr">
        <is>
          <t>URČENIE ŠABLÓNY</t>
        </is>
      </c>
      <c r="B26" s="32" t="n"/>
      <c r="C26" s="32" t="n"/>
      <c r="D26" s="32" t="n"/>
      <c r="E26" s="33" t="n"/>
    </row>
    <row r="27" ht="20" customHeight="1">
      <c r="A27" s="31" t="inlineStr">
        <is>
          <t>Táto šablóna je určená pre slovenské firmy, s.r.o. a SZČO ako vzor dodacieho listu podľa slovenských obchodných zvyklostí.</t>
        </is>
      </c>
      <c r="B27" s="32" t="n"/>
      <c r="C27" s="32" t="n"/>
      <c r="D27" s="32" t="n"/>
      <c r="E27" s="33" t="n"/>
    </row>
    <row r="28" ht="20" customHeight="1">
      <c r="A28" s="30" t="inlineStr">
        <is>
          <t>Šablónu môžete prispôsobit svojmu firemnému dizájnu - pridajte logo, upravte farebné schémy a dopĺňte hlavicku firmy.</t>
        </is>
      </c>
      <c r="B28" s="32" t="n"/>
      <c r="C28" s="32" t="n"/>
      <c r="D28" s="32" t="n"/>
      <c r="E28" s="33" t="n"/>
    </row>
    <row r="29" ht="20" customHeight="1">
      <c r="A29" s="31" t="inlineStr">
        <is>
          <t>Pre právne zävzné dokumenty vždy konzultujte s vaším účtovníkom alebo právnikom.</t>
        </is>
      </c>
      <c r="B29" s="32" t="n"/>
      <c r="C29" s="32" t="n"/>
      <c r="D29" s="32" t="n"/>
      <c r="E29" s="33" t="n"/>
    </row>
  </sheetData>
  <mergeCells count="28">
    <mergeCell ref="A1:E1"/>
    <mergeCell ref="A3:E3"/>
    <mergeCell ref="A4:E4"/>
    <mergeCell ref="A5:E5"/>
    <mergeCell ref="A6:E6"/>
    <mergeCell ref="A7:E7"/>
    <mergeCell ref="A8:E8"/>
    <mergeCell ref="A9:E9"/>
    <mergeCell ref="A10:E10"/>
    <mergeCell ref="A11:E11"/>
    <mergeCell ref="A12:E12"/>
    <mergeCell ref="A13:E13"/>
    <mergeCell ref="A14:E14"/>
    <mergeCell ref="A15:E15"/>
    <mergeCell ref="A16:E16"/>
    <mergeCell ref="A17:E17"/>
    <mergeCell ref="A18:E18"/>
    <mergeCell ref="A19:E19"/>
    <mergeCell ref="A20:E20"/>
    <mergeCell ref="A21:E21"/>
    <mergeCell ref="A22:E22"/>
    <mergeCell ref="A23:E23"/>
    <mergeCell ref="A24:E24"/>
    <mergeCell ref="A25:E25"/>
    <mergeCell ref="A26:E26"/>
    <mergeCell ref="A27:E27"/>
    <mergeCell ref="A28:E28"/>
    <mergeCell ref="A29:E29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3.0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2026-06-17T03:33:43Z</dcterms:created>
  <dcterms:modified xmlns:dcterms="http://purl.org/dc/terms/" xmlns:xsi="http://www.w3.org/2001/XMLSchema-instance" xsi:type="dcterms:W3CDTF">2026-06-17T03:33:43Z</dcterms:modified>
</cp:coreProperties>
</file>