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drawings/drawing1.xml" ContentType="application/vnd.openxmlformats-officedocument.drawing+xml"/>
  <Override PartName="/xl/worksheets/sheet3.xml" ContentType="application/vnd.openxmlformats-officedocument.spreadsheetml.worksheet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Dovolenky" sheetId="1" state="visible" r:id="rId1"/>
    <sheet xmlns:r="http://schemas.openxmlformats.org/officeDocument/2006/relationships" name="Prehľad" sheetId="2" state="visible" r:id="rId2"/>
    <sheet xmlns:r="http://schemas.openxmlformats.org/officeDocument/2006/relationships" name="Návod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DD.MM.YYYY"/>
    <numFmt numFmtId="165" formatCode="0.0"/>
  </numFmts>
  <fonts count="12">
    <font>
      <name val="Calibri"/>
      <family val="2"/>
      <color theme="1"/>
      <sz val="11"/>
      <scheme val="minor"/>
    </font>
    <font>
      <name val="Calibri"/>
      <b val="1"/>
      <color rgb="00FFFFFF"/>
      <sz val="13"/>
    </font>
    <font>
      <name val="Calibri"/>
      <b val="1"/>
      <color rgb="00FFFFFF"/>
      <sz val="11"/>
    </font>
    <font>
      <name val="Calibri"/>
      <sz val="10"/>
    </font>
    <font>
      <name val="Calibri"/>
      <b val="1"/>
      <sz val="10"/>
    </font>
    <font>
      <name val="Calibri"/>
      <b val="1"/>
      <color rgb="00FFFFFF"/>
      <sz val="10"/>
    </font>
    <font>
      <name val="Calibri"/>
      <b val="1"/>
      <color rgb="001E293B"/>
      <sz val="10"/>
    </font>
    <font>
      <name val="Calibri"/>
      <b val="1"/>
      <color rgb="001E293B"/>
      <sz val="13"/>
    </font>
    <font>
      <name val="Calibri"/>
      <b val="1"/>
      <color rgb="00C8102E"/>
      <sz val="13"/>
    </font>
    <font>
      <name val="Calibri"/>
      <b val="1"/>
      <color rgb="0016A34A"/>
      <sz val="13"/>
    </font>
    <font>
      <name val="Calibri"/>
      <b val="1"/>
      <color rgb="00DC2626"/>
      <sz val="13"/>
    </font>
    <font>
      <name val="Calibri"/>
      <b val="1"/>
      <color rgb="00D97706"/>
      <sz val="13"/>
    </font>
  </fonts>
  <fills count="7">
    <fill>
      <patternFill/>
    </fill>
    <fill>
      <patternFill patternType="gray125"/>
    </fill>
    <fill>
      <patternFill patternType="solid">
        <fgColor rgb="001E293B"/>
      </patternFill>
    </fill>
    <fill>
      <patternFill patternType="solid">
        <fgColor rgb="00FFFFFF"/>
      </patternFill>
    </fill>
    <fill>
      <patternFill patternType="solid">
        <fgColor rgb="00FFFBEB"/>
      </patternFill>
    </fill>
    <fill>
      <patternFill patternType="solid">
        <fgColor rgb="00F8FAFC"/>
      </patternFill>
    </fill>
    <fill>
      <patternFill patternType="solid">
        <fgColor rgb="00C8102E"/>
      </patternFill>
    </fill>
  </fills>
  <borders count="6">
    <border>
      <left/>
      <right/>
      <top/>
      <bottom/>
      <diagonal/>
    </border>
    <border>
      <left style="thin">
        <color rgb="00D1D5DB"/>
      </left>
      <right style="thin">
        <color rgb="00D1D5DB"/>
      </right>
      <top style="thin">
        <color rgb="00D1D5DB"/>
      </top>
      <bottom style="thin">
        <color rgb="00D1D5DB"/>
      </bottom>
    </border>
    <border>
      <left/>
      <right/>
      <top style="thin">
        <color rgb="00D1D5DB"/>
      </top>
      <bottom/>
      <diagonal/>
    </border>
    <border>
      <left/>
      <right style="thin">
        <color rgb="00D1D5DB"/>
      </right>
      <top style="thin">
        <color rgb="00D1D5DB"/>
      </top>
      <bottom/>
      <diagonal/>
    </border>
    <border>
      <left/>
      <right/>
      <top style="thin">
        <color rgb="00D1D5DB"/>
      </top>
      <bottom style="thin">
        <color rgb="00D1D5DB"/>
      </bottom>
      <diagonal/>
    </border>
    <border>
      <left/>
      <right style="thin">
        <color rgb="00D1D5DB"/>
      </right>
      <top style="thin">
        <color rgb="00D1D5DB"/>
      </top>
      <bottom style="thin">
        <color rgb="00D1D5DB"/>
      </bottom>
      <diagonal/>
    </border>
  </borders>
  <cellStyleXfs count="1">
    <xf numFmtId="0" fontId="0" fillId="0" borderId="0"/>
  </cellStyleXfs>
  <cellXfs count="30">
    <xf numFmtId="0" fontId="0" fillId="0" borderId="0" pivotButton="0" quotePrefix="0" xfId="0"/>
    <xf numFmtId="0" fontId="1" fillId="2" borderId="1" applyAlignment="1" pivotButton="0" quotePrefix="0" xfId="0">
      <alignment horizontal="center" vertical="center" wrapText="1"/>
    </xf>
    <xf numFmtId="0" fontId="2" fillId="2" borderId="1" applyAlignment="1" pivotButton="0" quotePrefix="0" xfId="0">
      <alignment horizontal="center" vertical="center" wrapText="1"/>
    </xf>
    <xf numFmtId="0" fontId="3" fillId="3" borderId="1" applyAlignment="1" pivotButton="0" quotePrefix="0" xfId="0">
      <alignment horizontal="center" vertical="center" wrapText="1"/>
    </xf>
    <xf numFmtId="0" fontId="3" fillId="3" borderId="1" applyAlignment="1" pivotButton="0" quotePrefix="0" xfId="0">
      <alignment horizontal="left" vertical="center" wrapText="1"/>
    </xf>
    <xf numFmtId="164" fontId="3" fillId="3" borderId="1" applyAlignment="1" pivotButton="0" quotePrefix="0" xfId="0">
      <alignment horizontal="center" vertical="center" wrapText="1"/>
    </xf>
    <xf numFmtId="1" fontId="3" fillId="3" borderId="1" applyAlignment="1" pivotButton="0" quotePrefix="0" xfId="0">
      <alignment horizontal="center" vertical="center" wrapText="1"/>
    </xf>
    <xf numFmtId="0" fontId="3" fillId="4" borderId="1" applyAlignment="1" pivotButton="0" quotePrefix="0" xfId="0">
      <alignment horizontal="center" vertical="center" wrapText="1"/>
    </xf>
    <xf numFmtId="1" fontId="3" fillId="4" borderId="1" applyAlignment="1" pivotButton="0" quotePrefix="0" xfId="0">
      <alignment horizontal="center" vertical="center" wrapText="1"/>
    </xf>
    <xf numFmtId="0" fontId="3" fillId="5" borderId="1" applyAlignment="1" pivotButton="0" quotePrefix="0" xfId="0">
      <alignment horizontal="center" vertical="center" wrapText="1"/>
    </xf>
    <xf numFmtId="0" fontId="3" fillId="5" borderId="1" applyAlignment="1" pivotButton="0" quotePrefix="0" xfId="0">
      <alignment horizontal="left" vertical="center" wrapText="1"/>
    </xf>
    <xf numFmtId="164" fontId="3" fillId="5" borderId="1" applyAlignment="1" pivotButton="0" quotePrefix="0" xfId="0">
      <alignment horizontal="center" vertical="center" wrapText="1"/>
    </xf>
    <xf numFmtId="1" fontId="3" fillId="5" borderId="1" applyAlignment="1" pivotButton="0" quotePrefix="0" xfId="0">
      <alignment horizontal="center" vertical="center" wrapText="1"/>
    </xf>
    <xf numFmtId="0" fontId="5" fillId="2" borderId="1" applyAlignment="1" pivotButton="0" quotePrefix="0" xfId="0">
      <alignment horizontal="center" vertical="center" wrapText="1"/>
    </xf>
    <xf numFmtId="0" fontId="0" fillId="2" borderId="1" pivotButton="0" quotePrefix="0" xfId="0"/>
    <xf numFmtId="1" fontId="5" fillId="2" borderId="1" applyAlignment="1" pivotButton="0" quotePrefix="0" xfId="0">
      <alignment horizontal="center" vertical="center" wrapText="1"/>
    </xf>
    <xf numFmtId="0" fontId="5" fillId="6" borderId="1" applyAlignment="1" pivotButton="0" quotePrefix="0" xfId="0">
      <alignment horizontal="center" vertical="center" wrapText="1"/>
    </xf>
    <xf numFmtId="0" fontId="0" fillId="0" borderId="4" pivotButton="0" quotePrefix="0" xfId="0"/>
    <xf numFmtId="0" fontId="0" fillId="0" borderId="5" pivotButton="0" quotePrefix="0" xfId="0"/>
    <xf numFmtId="0" fontId="6" fillId="5" borderId="1" applyAlignment="1" pivotButton="0" quotePrefix="0" xfId="0">
      <alignment horizontal="left" vertical="center" wrapText="1"/>
    </xf>
    <xf numFmtId="1" fontId="7" fillId="3" borderId="1" applyAlignment="1" pivotButton="0" quotePrefix="0" xfId="0">
      <alignment horizontal="center" vertical="center" wrapText="1"/>
    </xf>
    <xf numFmtId="1" fontId="8" fillId="3" borderId="1" applyAlignment="1" pivotButton="0" quotePrefix="0" xfId="0">
      <alignment horizontal="center" vertical="center" wrapText="1"/>
    </xf>
    <xf numFmtId="1" fontId="9" fillId="3" borderId="1" applyAlignment="1" pivotButton="0" quotePrefix="0" xfId="0">
      <alignment horizontal="center" vertical="center" wrapText="1"/>
    </xf>
    <xf numFmtId="1" fontId="10" fillId="3" borderId="1" applyAlignment="1" pivotButton="0" quotePrefix="0" xfId="0">
      <alignment horizontal="center" vertical="center" wrapText="1"/>
    </xf>
    <xf numFmtId="1" fontId="11" fillId="3" borderId="1" applyAlignment="1" pivotButton="0" quotePrefix="0" xfId="0">
      <alignment horizontal="center" vertical="center" wrapText="1"/>
    </xf>
    <xf numFmtId="165" fontId="7" fillId="3" borderId="1" applyAlignment="1" pivotButton="0" quotePrefix="0" xfId="0">
      <alignment horizontal="center" vertical="center" wrapText="1"/>
    </xf>
    <xf numFmtId="0" fontId="2" fillId="6" borderId="1" applyAlignment="1" pivotButton="0" quotePrefix="0" xfId="0">
      <alignment horizontal="center" vertical="center" wrapText="1"/>
    </xf>
    <xf numFmtId="164" fontId="3" fillId="3" borderId="1" applyAlignment="1" pivotButton="0" quotePrefix="0" xfId="0">
      <alignment horizontal="center" vertical="center" wrapText="1"/>
    </xf>
    <xf numFmtId="164" fontId="3" fillId="5" borderId="1" applyAlignment="1" pivotButton="0" quotePrefix="0" xfId="0">
      <alignment horizontal="center" vertical="center" wrapText="1"/>
    </xf>
    <xf numFmtId="165" fontId="7" fillId="3" borderId="1" applyAlignment="1" pivotButton="0" quotePrefix="0" xfId="0">
      <alignment horizontal="center" vertical="center" wrapText="1"/>
    </xf>
  </cellXfs>
  <cellStyles count="1">
    <cellStyle name="Normal" xfId="0" builtinId="0" hidden="0"/>
  </cellStyles>
  <dxfs count="3">
    <dxf>
      <font>
        <b val="1"/>
        <color rgb="0016A34A"/>
        <sz val="10"/>
      </font>
      <fill>
        <patternFill patternType="solid">
          <fgColor rgb="00DCFCE7"/>
        </patternFill>
      </fill>
    </dxf>
    <dxf>
      <font>
        <b val="1"/>
        <color rgb="00DC2626"/>
        <sz val="10"/>
      </font>
      <fill>
        <patternFill patternType="solid">
          <fgColor rgb="00FEE2E2"/>
        </patternFill>
      </fill>
    </dxf>
    <dxf>
      <font>
        <b val="1"/>
        <color rgb="00D97706"/>
        <sz val="10"/>
      </font>
      <fill>
        <patternFill patternType="solid">
          <fgColor rgb="00FEF9C3"/>
        </patternFill>
      </fill>
    </dxf>
  </dxf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styles" Target="styles.xml" Id="rId4"/><Relationship Type="http://schemas.openxmlformats.org/officeDocument/2006/relationships/theme" Target="theme/theme1.xml" Id="rId5"/></Relationships>
</file>

<file path=xl/charts/chart1.xml><?xml version="1.0" encoding="utf-8"?>
<chartSpace xmlns="http://schemas.openxmlformats.org/drawingml/2006/chart">
  <chart>
    <title>
      <tx>
        <rich>
          <a:bodyPr xmlns:a="http://schemas.openxmlformats.org/drawingml/2006/main"/>
          <a:p xmlns:a="http://schemas.openxmlformats.org/drawingml/2006/main">
            <a:pPr>
              <a:defRPr/>
            </a:pPr>
            <a:r>
              <a:t>Čerpanie dovolenky podľa oddelenia</a:t>
            </a:r>
          </a:p>
        </rich>
      </tx>
    </title>
    <plotArea>
      <barChart>
        <barDir val="col"/>
        <grouping val="clustered"/>
        <ser>
          <idx val="0"/>
          <order val="0"/>
          <tx>
            <strRef>
              <f>'Prehľad'!G3</f>
            </strRef>
          </tx>
          <spPr>
            <a:solidFill xmlns:a="http://schemas.openxmlformats.org/drawingml/2006/main">
              <a:srgbClr val="C8102E"/>
            </a:solidFill>
            <a:ln xmlns:a="http://schemas.openxmlformats.org/drawingml/2006/main">
              <a:prstDash val="solid"/>
            </a:ln>
          </spPr>
          <cat>
            <numRef>
              <f>'Prehľad'!$E$4:$E$13</f>
            </numRef>
          </cat>
          <val>
            <numRef>
              <f>'Prehľad'!$G$4:$G$13</f>
            </numRef>
          </val>
        </ser>
        <ser>
          <idx val="1"/>
          <order val="1"/>
          <tx>
            <strRef>
              <f>'Prehľad'!H3</f>
            </strRef>
          </tx>
          <spPr>
            <a:solidFill xmlns:a="http://schemas.openxmlformats.org/drawingml/2006/main">
              <a:srgbClr val="16A34A"/>
            </a:solidFill>
            <a:ln xmlns:a="http://schemas.openxmlformats.org/drawingml/2006/main">
              <a:prstDash val="solid"/>
            </a:ln>
          </spPr>
          <cat>
            <numRef>
              <f>'Prehľad'!$E$4:$E$13</f>
            </numRef>
          </cat>
          <val>
            <numRef>
              <f>'Prehľad'!$H$4:$H$13</f>
            </numRef>
          </val>
        </ser>
        <gapWidth val="150"/>
        <axId val="10"/>
        <axId val="100"/>
      </barChart>
      <catAx>
        <axId val="10"/>
        <scaling>
          <orientation val="minMax"/>
        </scaling>
        <axPos val="l"/>
        <title>
          <tx>
            <rich>
              <a:bodyPr xmlns:a="http://schemas.openxmlformats.org/drawingml/2006/main"/>
              <a:p xmlns:a="http://schemas.openxmlformats.org/drawingml/2006/main">
                <a:pPr>
                  <a:defRPr/>
                </a:pPr>
                <a:r>
                  <a:t>Oddelenie</a:t>
                </a:r>
              </a:p>
            </rich>
          </tx>
        </title>
        <majorTickMark val="none"/>
        <minorTickMark val="none"/>
        <crossAx val="100"/>
        <lblOffset val="100"/>
      </catAx>
      <valAx>
        <axId val="100"/>
        <scaling>
          <orientation val="minMax"/>
        </scaling>
        <axPos val="l"/>
        <majorGridlines/>
        <title>
          <tx>
            <rich>
              <a:bodyPr xmlns:a="http://schemas.openxmlformats.org/drawingml/2006/main"/>
              <a:p xmlns:a="http://schemas.openxmlformats.org/drawingml/2006/main">
                <a:pPr>
                  <a:defRPr/>
                </a:pPr>
                <a:r>
                  <a:t>Dni</a:t>
                </a:r>
              </a:p>
            </rich>
          </tx>
        </title>
        <majorTickMark val="none"/>
        <minorTickMark val="none"/>
        <crossAx val="10"/>
      </valAx>
    </plotArea>
    <legend>
      <legendPos val="r"/>
    </legend>
    <plotVisOnly val="1"/>
    <dispBlanksAs val="gap"/>
  </chart>
</chartSpace>
</file>

<file path=xl/charts/chart2.xml><?xml version="1.0" encoding="utf-8"?>
<chartSpace xmlns="http://schemas.openxmlformats.org/drawingml/2006/chart">
  <chart>
    <title>
      <tx>
        <rich>
          <a:bodyPr xmlns:a="http://schemas.openxmlformats.org/drawingml/2006/main"/>
          <a:p xmlns:a="http://schemas.openxmlformats.org/drawingml/2006/main">
            <a:pPr>
              <a:defRPr/>
            </a:pPr>
            <a:r>
              <a:t>Stav žiadostí</a:t>
            </a:r>
          </a:p>
        </rich>
      </tx>
    </title>
    <plotArea>
      <pieChart>
        <varyColors val="1"/>
        <ser>
          <idx val="0"/>
          <order val="0"/>
          <tx>
            <strRef>
              <f>'Prehľad'!F16</f>
            </strRef>
          </tx>
          <spPr>
            <a:ln xmlns:a="http://schemas.openxmlformats.org/drawingml/2006/main">
              <a:prstDash val="solid"/>
            </a:ln>
          </spPr>
          <cat>
            <numRef>
              <f>'Prehľad'!$E$17:$E$19</f>
            </numRef>
          </cat>
          <val>
            <numRef>
              <f>'Prehľad'!$F$17:$F$19</f>
            </numRef>
          </val>
        </ser>
        <firstSliceAng val="0"/>
      </pieChart>
    </plotArea>
    <legend>
      <legendPos val="r"/>
    </legend>
    <plotVisOnly val="1"/>
    <dispBlanksAs val="gap"/>
  </chart>
</chartSpace>
</file>

<file path=xl/drawings/_rels/drawing1.xml.rels><Relationships xmlns="http://schemas.openxmlformats.org/package/2006/relationships"><Relationship Type="http://schemas.openxmlformats.org/officeDocument/2006/relationships/chart" Target="/xl/charts/chart1.xml" Id="rId1"/><Relationship Type="http://schemas.openxmlformats.org/officeDocument/2006/relationships/chart" Target="/xl/charts/chart2.xml" Id="rId2"/></Relationships>
</file>

<file path=xl/drawings/drawing1.xml><?xml version="1.0" encoding="utf-8"?>
<wsDr xmlns="http://schemas.openxmlformats.org/drawingml/2006/spreadsheetDrawing">
  <oneCellAnchor>
    <from>
      <col>0</col>
      <colOff>0</colOff>
      <row>14</row>
      <rowOff>0</rowOff>
    </from>
    <ext cx="7200000" cy="4320000"/>
    <graphicFrame>
      <nvGraphicFramePr>
        <cNvPr id="1" name="Chart 1"/>
        <cNvGraphicFramePr/>
      </nvGraphicFramePr>
      <xfrm/>
      <a:graphic xmlns:a="http://schemas.openxmlformats.org/drawingml/2006/main"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graphicFrame>
    <clientData/>
  </oneCellAnchor>
  <oneCellAnchor>
    <from>
      <col>7</col>
      <colOff>0</colOff>
      <row>14</row>
      <rowOff>0</rowOff>
    </from>
    <ext cx="4680000" cy="3600000"/>
    <graphicFrame>
      <nvGraphicFramePr>
        <cNvPr id="2" name="Chart 2"/>
        <cNvGraphicFramePr/>
      </nvGraphicFramePr>
      <xfrm/>
      <a:graphic xmlns:a="http://schemas.openxmlformats.org/drawingml/2006/main"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graphicFrame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13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5" customWidth="1" min="1" max="1"/>
    <col width="22" customWidth="1" min="2" max="2"/>
    <col width="17" customWidth="1" min="3" max="3"/>
    <col width="18" customWidth="1" min="4" max="4"/>
    <col width="14" customWidth="1" min="5" max="5"/>
    <col width="20" customWidth="1" min="6" max="6"/>
    <col width="13" customWidth="1" min="7" max="7"/>
    <col width="13" customWidth="1" min="8" max="8"/>
    <col width="11" customWidth="1" min="9" max="9"/>
    <col width="20" customWidth="1" min="10" max="10"/>
    <col width="13" customWidth="1" min="11" max="11"/>
    <col width="15" customWidth="1" min="12" max="12"/>
    <col width="13" customWidth="1" min="13" max="13"/>
    <col width="25" customWidth="1" min="14" max="14"/>
  </cols>
  <sheetData>
    <row r="1" ht="28" customHeight="1">
      <c r="A1" s="1" t="inlineStr">
        <is>
          <t>EVIDENCIA DOVOLENKY – 2026</t>
        </is>
      </c>
      <c r="B1" s="17" t="n"/>
      <c r="C1" s="17" t="n"/>
      <c r="D1" s="17" t="n"/>
      <c r="E1" s="17" t="n"/>
      <c r="F1" s="17" t="n"/>
      <c r="G1" s="17" t="n"/>
      <c r="H1" s="17" t="n"/>
      <c r="I1" s="17" t="n"/>
      <c r="J1" s="17" t="n"/>
      <c r="K1" s="17" t="n"/>
      <c r="L1" s="17" t="n"/>
      <c r="M1" s="17" t="n"/>
      <c r="N1" s="18" t="n"/>
    </row>
    <row r="2" ht="30" customHeight="1">
      <c r="A2" s="2" t="inlineStr">
        <is>
          <t>ID</t>
        </is>
      </c>
      <c r="B2" s="2" t="inlineStr">
        <is>
          <t>Zamestnanec</t>
        </is>
      </c>
      <c r="C2" s="2" t="inlineStr">
        <is>
          <t>Oddelenie</t>
        </is>
      </c>
      <c r="D2" s="2" t="inlineStr">
        <is>
          <t>Mesto</t>
        </is>
      </c>
      <c r="E2" s="2" t="inlineStr">
        <is>
          <t>Pracovisko</t>
        </is>
      </c>
      <c r="F2" s="2" t="inlineStr">
        <is>
          <t>Typ dovolenky</t>
        </is>
      </c>
      <c r="G2" s="2" t="inlineStr">
        <is>
          <t>Dátum od</t>
        </is>
      </c>
      <c r="H2" s="2" t="inlineStr">
        <is>
          <t>Dátum do</t>
        </is>
      </c>
      <c r="I2" s="2" t="inlineStr">
        <is>
          <t>Počet dní</t>
        </is>
      </c>
      <c r="J2" s="2" t="inlineStr">
        <is>
          <t>Stav žiadosti</t>
        </is>
      </c>
      <c r="K2" s="2" t="inlineStr">
        <is>
          <t>Nárok za rok</t>
        </is>
      </c>
      <c r="L2" s="2" t="inlineStr">
        <is>
          <t>Vyčerpané dni</t>
        </is>
      </c>
      <c r="M2" s="2" t="inlineStr">
        <is>
          <t>Zostáva dní</t>
        </is>
      </c>
      <c r="N2" s="2" t="inlineStr">
        <is>
          <t>Poznámka</t>
        </is>
      </c>
    </row>
    <row r="3" ht="20" customHeight="1">
      <c r="A3" s="3" t="n">
        <v>1</v>
      </c>
      <c r="B3" s="4" t="inlineStr">
        <is>
          <t>Ján Novák</t>
        </is>
      </c>
      <c r="C3" s="3" t="inlineStr">
        <is>
          <t>HR</t>
        </is>
      </c>
      <c r="D3" s="3" t="inlineStr">
        <is>
          <t>Bratislava</t>
        </is>
      </c>
      <c r="E3" s="3" t="inlineStr">
        <is>
          <t>BA-01</t>
        </is>
      </c>
      <c r="F3" s="3" t="inlineStr">
        <is>
          <t>Riadna dovolenka</t>
        </is>
      </c>
      <c r="G3" s="27" t="n">
        <v>46204</v>
      </c>
      <c r="H3" s="27" t="n">
        <v>46213</v>
      </c>
      <c r="I3" s="6">
        <f>IFERROR(NETWORKDAYS(G3,H3),0)</f>
        <v/>
      </c>
      <c r="J3" s="7" t="inlineStr">
        <is>
          <t>Schválená</t>
        </is>
      </c>
      <c r="K3" s="8" t="n">
        <v>25</v>
      </c>
      <c r="L3" s="6">
        <f>IF(J3="Schválená",I3,0)</f>
        <v/>
      </c>
      <c r="M3" s="6">
        <f>K3-L3</f>
        <v/>
      </c>
      <c r="N3" s="4" t="inlineStr">
        <is>
          <t>Letná dovolenka</t>
        </is>
      </c>
    </row>
    <row r="4" ht="20" customHeight="1">
      <c r="A4" s="9" t="n">
        <v>2</v>
      </c>
      <c r="B4" s="10" t="inlineStr">
        <is>
          <t>Mária Kováčová</t>
        </is>
      </c>
      <c r="C4" s="9" t="inlineStr">
        <is>
          <t>Financie</t>
        </is>
      </c>
      <c r="D4" s="9" t="inlineStr">
        <is>
          <t>Košice</t>
        </is>
      </c>
      <c r="E4" s="9" t="inlineStr">
        <is>
          <t>KE-02</t>
        </is>
      </c>
      <c r="F4" s="9" t="inlineStr">
        <is>
          <t>Riadna dovolenka</t>
        </is>
      </c>
      <c r="G4" s="28" t="n">
        <v>46188</v>
      </c>
      <c r="H4" s="28" t="n">
        <v>46193</v>
      </c>
      <c r="I4" s="12">
        <f>IFERROR(NETWORKDAYS(G4,H4),0)</f>
        <v/>
      </c>
      <c r="J4" s="7" t="inlineStr">
        <is>
          <t>Schválená</t>
        </is>
      </c>
      <c r="K4" s="8" t="n">
        <v>20</v>
      </c>
      <c r="L4" s="12">
        <f>IF(J4="Schválená",I4,0)</f>
        <v/>
      </c>
      <c r="M4" s="12">
        <f>K4-L4</f>
        <v/>
      </c>
      <c r="N4" s="10" t="inlineStr"/>
    </row>
    <row r="5" ht="20" customHeight="1">
      <c r="A5" s="3" t="n">
        <v>3</v>
      </c>
      <c r="B5" s="4" t="inlineStr">
        <is>
          <t>Peter Horváth</t>
        </is>
      </c>
      <c r="C5" s="3" t="inlineStr">
        <is>
          <t>IT</t>
        </is>
      </c>
      <c r="D5" s="3" t="inlineStr">
        <is>
          <t>Žilina</t>
        </is>
      </c>
      <c r="E5" s="3" t="inlineStr">
        <is>
          <t>ZA-03</t>
        </is>
      </c>
      <c r="F5" s="3" t="inlineStr">
        <is>
          <t>Riadna dovolenka</t>
        </is>
      </c>
      <c r="G5" s="27" t="n">
        <v>46237</v>
      </c>
      <c r="H5" s="27" t="n">
        <v>46241</v>
      </c>
      <c r="I5" s="6">
        <f>IFERROR(NETWORKDAYS(G5,H5),0)</f>
        <v/>
      </c>
      <c r="J5" s="7" t="inlineStr">
        <is>
          <t>Čaká na schválenie</t>
        </is>
      </c>
      <c r="K5" s="8" t="n">
        <v>25</v>
      </c>
      <c r="L5" s="6">
        <f>IF(J5="Schválená",I5,0)</f>
        <v/>
      </c>
      <c r="M5" s="6">
        <f>K5-L5</f>
        <v/>
      </c>
      <c r="N5" s="4" t="inlineStr">
        <is>
          <t>Žiadosť zaslaná</t>
        </is>
      </c>
    </row>
    <row r="6" ht="20" customHeight="1">
      <c r="A6" s="9" t="n">
        <v>4</v>
      </c>
      <c r="B6" s="10" t="inlineStr">
        <is>
          <t>Zuzana Tóthová</t>
        </is>
      </c>
      <c r="C6" s="9" t="inlineStr">
        <is>
          <t>Obchod</t>
        </is>
      </c>
      <c r="D6" s="9" t="inlineStr">
        <is>
          <t>Nitra</t>
        </is>
      </c>
      <c r="E6" s="9" t="inlineStr">
        <is>
          <t>NR-04</t>
        </is>
      </c>
      <c r="F6" s="9" t="inlineStr">
        <is>
          <t>Sick leave</t>
        </is>
      </c>
      <c r="G6" s="28" t="n">
        <v>46146</v>
      </c>
      <c r="H6" s="28" t="n">
        <v>46148</v>
      </c>
      <c r="I6" s="12">
        <f>IFERROR(NETWORKDAYS(G6,H6),0)</f>
        <v/>
      </c>
      <c r="J6" s="7" t="inlineStr">
        <is>
          <t>Zamietnutá</t>
        </is>
      </c>
      <c r="K6" s="8" t="n">
        <v>20</v>
      </c>
      <c r="L6" s="12">
        <f>IF(J6="Schválená",I6,0)</f>
        <v/>
      </c>
      <c r="M6" s="12">
        <f>K6-L6</f>
        <v/>
      </c>
      <c r="N6" s="10" t="inlineStr">
        <is>
          <t>Iný dôvod</t>
        </is>
      </c>
    </row>
    <row r="7" ht="20" customHeight="1">
      <c r="A7" s="3" t="n">
        <v>5</v>
      </c>
      <c r="B7" s="4" t="inlineStr">
        <is>
          <t>Martin Baláž</t>
        </is>
      </c>
      <c r="C7" s="3" t="inlineStr">
        <is>
          <t>Výroba</t>
        </is>
      </c>
      <c r="D7" s="3" t="inlineStr">
        <is>
          <t>Prešov</t>
        </is>
      </c>
      <c r="E7" s="3" t="inlineStr">
        <is>
          <t>PO-05</t>
        </is>
      </c>
      <c r="F7" s="3" t="inlineStr">
        <is>
          <t>Riadna dovolenka</t>
        </is>
      </c>
      <c r="G7" s="27" t="n">
        <v>46216</v>
      </c>
      <c r="H7" s="27" t="n">
        <v>46227</v>
      </c>
      <c r="I7" s="6">
        <f>IFERROR(NETWORKDAYS(G7,H7),0)</f>
        <v/>
      </c>
      <c r="J7" s="7" t="inlineStr">
        <is>
          <t>Schválená</t>
        </is>
      </c>
      <c r="K7" s="8" t="n">
        <v>20</v>
      </c>
      <c r="L7" s="6">
        <f>IF(J7="Schválená",I7,0)</f>
        <v/>
      </c>
      <c r="M7" s="6">
        <f>K7-L7</f>
        <v/>
      </c>
      <c r="N7" s="4" t="inlineStr">
        <is>
          <t>Dohodnuté s vedúcim</t>
        </is>
      </c>
    </row>
    <row r="8" ht="20" customHeight="1">
      <c r="A8" s="9" t="n">
        <v>6</v>
      </c>
      <c r="B8" s="10" t="inlineStr">
        <is>
          <t>Katarína Hudáková</t>
        </is>
      </c>
      <c r="C8" s="9" t="inlineStr">
        <is>
          <t>Administratíva</t>
        </is>
      </c>
      <c r="D8" s="9" t="inlineStr">
        <is>
          <t>Banská Bystrica</t>
        </is>
      </c>
      <c r="E8" s="9" t="inlineStr">
        <is>
          <t>BB-06</t>
        </is>
      </c>
      <c r="F8" s="9" t="inlineStr">
        <is>
          <t>Riadna dovolenka</t>
        </is>
      </c>
      <c r="G8" s="28" t="n">
        <v>46195</v>
      </c>
      <c r="H8" s="28" t="n">
        <v>46200</v>
      </c>
      <c r="I8" s="12">
        <f>IFERROR(NETWORKDAYS(G8,H8),0)</f>
        <v/>
      </c>
      <c r="J8" s="7" t="inlineStr">
        <is>
          <t>Schválená</t>
        </is>
      </c>
      <c r="K8" s="8" t="n">
        <v>25</v>
      </c>
      <c r="L8" s="12">
        <f>IF(J8="Schválená",I8,0)</f>
        <v/>
      </c>
      <c r="M8" s="12">
        <f>K8-L8</f>
        <v/>
      </c>
      <c r="N8" s="10" t="inlineStr"/>
    </row>
    <row r="9" ht="20" customHeight="1">
      <c r="A9" s="3" t="n">
        <v>7</v>
      </c>
      <c r="B9" s="4" t="inlineStr">
        <is>
          <t>Lukáš Varga</t>
        </is>
      </c>
      <c r="C9" s="3" t="inlineStr">
        <is>
          <t>Logistika</t>
        </is>
      </c>
      <c r="D9" s="3" t="inlineStr">
        <is>
          <t>Trnava</t>
        </is>
      </c>
      <c r="E9" s="3" t="inlineStr">
        <is>
          <t>TT-07</t>
        </is>
      </c>
      <c r="F9" s="3" t="inlineStr">
        <is>
          <t>Náhradné voľno</t>
        </is>
      </c>
      <c r="G9" s="27" t="n">
        <v>46266</v>
      </c>
      <c r="H9" s="27" t="n">
        <v>46270</v>
      </c>
      <c r="I9" s="6">
        <f>IFERROR(NETWORKDAYS(G9,H9),0)</f>
        <v/>
      </c>
      <c r="J9" s="7" t="inlineStr">
        <is>
          <t>Schválená</t>
        </is>
      </c>
      <c r="K9" s="8" t="n">
        <v>20</v>
      </c>
      <c r="L9" s="6">
        <f>IF(J9="Schválená",I9,0)</f>
        <v/>
      </c>
      <c r="M9" s="6">
        <f>K9-L9</f>
        <v/>
      </c>
      <c r="N9" s="4" t="inlineStr">
        <is>
          <t>Náhrada za nadčas</t>
        </is>
      </c>
    </row>
    <row r="10" ht="20" customHeight="1">
      <c r="A10" s="9" t="n">
        <v>8</v>
      </c>
      <c r="B10" s="10" t="inlineStr">
        <is>
          <t>Eva Šimková</t>
        </is>
      </c>
      <c r="C10" s="9" t="inlineStr">
        <is>
          <t>Marketing</t>
        </is>
      </c>
      <c r="D10" s="9" t="inlineStr">
        <is>
          <t>Trenčín</t>
        </is>
      </c>
      <c r="E10" s="9" t="inlineStr">
        <is>
          <t>TN-08</t>
        </is>
      </c>
      <c r="F10" s="9" t="inlineStr">
        <is>
          <t>Riadna dovolenka</t>
        </is>
      </c>
      <c r="G10" s="28" t="n">
        <v>46251</v>
      </c>
      <c r="H10" s="28" t="n">
        <v>46255</v>
      </c>
      <c r="I10" s="12">
        <f>IFERROR(NETWORKDAYS(G10,H10),0)</f>
        <v/>
      </c>
      <c r="J10" s="7" t="inlineStr">
        <is>
          <t>Čaká na schválenie</t>
        </is>
      </c>
      <c r="K10" s="8" t="n">
        <v>25</v>
      </c>
      <c r="L10" s="12">
        <f>IF(J10="Schválená",I10,0)</f>
        <v/>
      </c>
      <c r="M10" s="12">
        <f>K10-L10</f>
        <v/>
      </c>
      <c r="N10" s="10" t="inlineStr"/>
    </row>
    <row r="11" ht="20" customHeight="1">
      <c r="A11" s="3" t="n">
        <v>9</v>
      </c>
      <c r="B11" s="4" t="inlineStr">
        <is>
          <t>Tomáš Benko</t>
        </is>
      </c>
      <c r="C11" s="3" t="inlineStr">
        <is>
          <t>Nákup</t>
        </is>
      </c>
      <c r="D11" s="3" t="inlineStr">
        <is>
          <t>Martin</t>
        </is>
      </c>
      <c r="E11" s="3" t="inlineStr">
        <is>
          <t>MT-09</t>
        </is>
      </c>
      <c r="F11" s="3" t="inlineStr">
        <is>
          <t>Riadna dovolenka</t>
        </is>
      </c>
      <c r="G11" s="27" t="n">
        <v>46300</v>
      </c>
      <c r="H11" s="27" t="n">
        <v>46304</v>
      </c>
      <c r="I11" s="6">
        <f>IFERROR(NETWORKDAYS(G11,H11),0)</f>
        <v/>
      </c>
      <c r="J11" s="7" t="inlineStr">
        <is>
          <t>Schválená</t>
        </is>
      </c>
      <c r="K11" s="8" t="n">
        <v>20</v>
      </c>
      <c r="L11" s="6">
        <f>IF(J11="Schválená",I11,0)</f>
        <v/>
      </c>
      <c r="M11" s="6">
        <f>K11-L11</f>
        <v/>
      </c>
      <c r="N11" s="4" t="inlineStr">
        <is>
          <t>Jesenná dovolenka</t>
        </is>
      </c>
    </row>
    <row r="12" ht="20" customHeight="1">
      <c r="A12" s="9" t="n">
        <v>10</v>
      </c>
      <c r="B12" s="10" t="inlineStr">
        <is>
          <t>Lenka Mihálová</t>
        </is>
      </c>
      <c r="C12" s="9" t="inlineStr">
        <is>
          <t>Podpora</t>
        </is>
      </c>
      <c r="D12" s="9" t="inlineStr">
        <is>
          <t>Poprad</t>
        </is>
      </c>
      <c r="E12" s="9" t="inlineStr">
        <is>
          <t>PP-10</t>
        </is>
      </c>
      <c r="F12" s="9" t="inlineStr">
        <is>
          <t>Riadna dovolenka</t>
        </is>
      </c>
      <c r="G12" s="28" t="n">
        <v>46230</v>
      </c>
      <c r="H12" s="28" t="n">
        <v>46235</v>
      </c>
      <c r="I12" s="12">
        <f>IFERROR(NETWORKDAYS(G12,H12),0)</f>
        <v/>
      </c>
      <c r="J12" s="7" t="inlineStr">
        <is>
          <t>Schválená</t>
        </is>
      </c>
      <c r="K12" s="8" t="n">
        <v>25</v>
      </c>
      <c r="L12" s="12">
        <f>IF(J12="Schválená",I12,0)</f>
        <v/>
      </c>
      <c r="M12" s="12">
        <f>K12-L12</f>
        <v/>
      </c>
      <c r="N12" s="10" t="inlineStr"/>
    </row>
    <row r="13" ht="22" customHeight="1">
      <c r="A13" s="13" t="inlineStr">
        <is>
          <t>SPOLU</t>
        </is>
      </c>
      <c r="B13" s="14" t="n"/>
      <c r="C13" s="14" t="n"/>
      <c r="D13" s="14" t="n"/>
      <c r="E13" s="14" t="n"/>
      <c r="F13" s="14" t="n"/>
      <c r="G13" s="14" t="n"/>
      <c r="H13" s="14" t="n"/>
      <c r="I13" s="15">
        <f>SUM(I3:I12)</f>
        <v/>
      </c>
      <c r="J13" s="14" t="n"/>
      <c r="K13" s="15">
        <f>SUM(K3:K12)</f>
        <v/>
      </c>
      <c r="L13" s="15">
        <f>SUM(L3:L12)</f>
        <v/>
      </c>
      <c r="M13" s="15">
        <f>SUM(M3:M12)</f>
        <v/>
      </c>
      <c r="N13" s="14" t="n"/>
    </row>
  </sheetData>
  <mergeCells count="1">
    <mergeCell ref="A1:N1"/>
  </mergeCells>
  <conditionalFormatting sqref="J3:J12">
    <cfRule type="expression" priority="1" dxfId="0" stopIfTrue="1">
      <formula>J3="Schválená"</formula>
    </cfRule>
    <cfRule type="expression" priority="2" dxfId="1" stopIfTrue="1">
      <formula>J3="Zamietnutá"</formula>
    </cfRule>
    <cfRule type="expression" priority="3" dxfId="2" stopIfTrue="1">
      <formula>J3="Čaká na schválenie"</formula>
    </cfRule>
  </conditionalFormatting>
  <dataValidations count="1">
    <dataValidation sqref="J3:J12" showErrorMessage="1" showInputMessage="1" allowBlank="1" errorTitle="Neplatná hodnota" error="Vyberte stav zo zoznamu." type="list">
      <formula1>"Schválená,Zamietnutá,Čaká na schválenie"</formula1>
    </dataValidation>
  </dataValidation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L19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30" customWidth="1" min="1" max="1"/>
    <col width="18" customWidth="1" min="2" max="2"/>
    <col width="5" customWidth="1" min="3" max="3"/>
    <col width="20" customWidth="1" min="5" max="5"/>
    <col width="10" customWidth="1" min="6" max="6"/>
    <col width="13" customWidth="1" min="7" max="7"/>
    <col width="13" customWidth="1" min="8" max="8"/>
    <col width="13" customWidth="1" min="9" max="9"/>
    <col width="13" customWidth="1" min="10" max="10"/>
  </cols>
  <sheetData>
    <row r="1" ht="30" customHeight="1">
      <c r="A1" s="1" t="inlineStr">
        <is>
          <t>PREHĽAD DOVOLENIEK – 2026</t>
        </is>
      </c>
      <c r="B1" s="17" t="n"/>
      <c r="C1" s="17" t="n"/>
      <c r="D1" s="17" t="n"/>
      <c r="E1" s="17" t="n"/>
      <c r="F1" s="17" t="n"/>
      <c r="G1" s="17" t="n"/>
      <c r="H1" s="17" t="n"/>
      <c r="I1" s="17" t="n"/>
      <c r="J1" s="17" t="n"/>
      <c r="K1" s="17" t="n"/>
      <c r="L1" s="18" t="n"/>
    </row>
    <row r="2" ht="22" customHeight="1">
      <c r="A2" s="16" t="inlineStr">
        <is>
          <t>KĽÚČOVÉ UKAZOVATELE</t>
        </is>
      </c>
      <c r="B2" s="17" t="n"/>
      <c r="C2" s="17" t="n"/>
      <c r="D2" s="18" t="n"/>
      <c r="E2" s="16" t="inlineStr">
        <is>
          <t>ČERPANIE PODĽA ODDELENIA</t>
        </is>
      </c>
      <c r="F2" s="17" t="n"/>
      <c r="G2" s="17" t="n"/>
      <c r="H2" s="17" t="n"/>
      <c r="I2" s="17" t="n"/>
      <c r="J2" s="18" t="n"/>
    </row>
    <row r="3" ht="24" customHeight="1">
      <c r="A3" s="19" t="inlineStr">
        <is>
          <t>Celkový nárok (dni)</t>
        </is>
      </c>
      <c r="B3" s="20">
        <f>SUM(Dovolenky!K3:K12)</f>
        <v/>
      </c>
      <c r="E3" s="2" t="inlineStr">
        <is>
          <t>Oddelenie</t>
        </is>
      </c>
      <c r="F3" s="2" t="inlineStr">
        <is>
          <t>Nárok</t>
        </is>
      </c>
      <c r="G3" s="2" t="inlineStr">
        <is>
          <t>Vyčerpané</t>
        </is>
      </c>
      <c r="H3" s="2" t="inlineStr">
        <is>
          <t>Zostatok</t>
        </is>
      </c>
      <c r="I3" s="2" t="inlineStr">
        <is>
          <t>Schválené</t>
        </is>
      </c>
      <c r="J3" s="2" t="inlineStr">
        <is>
          <t>Zamietnuté</t>
        </is>
      </c>
    </row>
    <row r="4" ht="20" customHeight="1">
      <c r="A4" s="19" t="inlineStr">
        <is>
          <t>Celkom vyčerpané (dni)</t>
        </is>
      </c>
      <c r="B4" s="21">
        <f>SUM(Dovolenky!L3:L12)</f>
        <v/>
      </c>
      <c r="E4" s="10" t="inlineStr">
        <is>
          <t>HR</t>
        </is>
      </c>
      <c r="F4" s="12" t="n">
        <v>25</v>
      </c>
      <c r="G4" s="12">
        <f>IFERROR(SUMIF(Dovolenky!C3:C12,E4,Dovolenky!L3:L12),0)</f>
        <v/>
      </c>
      <c r="H4" s="12">
        <f>F4-G4</f>
        <v/>
      </c>
      <c r="I4" s="12">
        <f>IFERROR(COUNTIFS(Dovolenky!C3:C12,E4,Dovolenky!J3:J12,"Schválená"),0)</f>
        <v/>
      </c>
      <c r="J4" s="12">
        <f>IFERROR(COUNTIFS(Dovolenky!C3:C12,E4,Dovolenky!J3:J12,"Zamietnutá"),0)</f>
        <v/>
      </c>
    </row>
    <row r="5" ht="20" customHeight="1">
      <c r="A5" s="19" t="inlineStr">
        <is>
          <t>Zostáva dní</t>
        </is>
      </c>
      <c r="B5" s="22">
        <f>SUM(Dovolenky!M3:M12)</f>
        <v/>
      </c>
      <c r="E5" s="4" t="inlineStr">
        <is>
          <t>Financie</t>
        </is>
      </c>
      <c r="F5" s="6" t="n">
        <v>20</v>
      </c>
      <c r="G5" s="6">
        <f>IFERROR(SUMIF(Dovolenky!C3:C12,E5,Dovolenky!L3:L12),0)</f>
        <v/>
      </c>
      <c r="H5" s="6">
        <f>F5-G5</f>
        <v/>
      </c>
      <c r="I5" s="6">
        <f>IFERROR(COUNTIFS(Dovolenky!C3:C12,E5,Dovolenky!J3:J12,"Schválená"),0)</f>
        <v/>
      </c>
      <c r="J5" s="6">
        <f>IFERROR(COUNTIFS(Dovolenky!C3:C12,E5,Dovolenky!J3:J12,"Zamietnutá"),0)</f>
        <v/>
      </c>
    </row>
    <row r="6" ht="20" customHeight="1">
      <c r="A6" s="19" t="inlineStr">
        <is>
          <t>Schválené žiadosti</t>
        </is>
      </c>
      <c r="B6" s="20">
        <f>COUNTIF(Dovolenky!J3:J12,"Schválená")</f>
        <v/>
      </c>
      <c r="E6" s="10" t="inlineStr">
        <is>
          <t>IT</t>
        </is>
      </c>
      <c r="F6" s="12" t="n">
        <v>25</v>
      </c>
      <c r="G6" s="12">
        <f>IFERROR(SUMIF(Dovolenky!C3:C12,E6,Dovolenky!L3:L12),0)</f>
        <v/>
      </c>
      <c r="H6" s="12">
        <f>F6-G6</f>
        <v/>
      </c>
      <c r="I6" s="12">
        <f>IFERROR(COUNTIFS(Dovolenky!C3:C12,E6,Dovolenky!J3:J12,"Schválená"),0)</f>
        <v/>
      </c>
      <c r="J6" s="12">
        <f>IFERROR(COUNTIFS(Dovolenky!C3:C12,E6,Dovolenky!J3:J12,"Zamietnutá"),0)</f>
        <v/>
      </c>
    </row>
    <row r="7" ht="20" customHeight="1">
      <c r="A7" s="19" t="inlineStr">
        <is>
          <t>Zamietnuté žiadosti</t>
        </is>
      </c>
      <c r="B7" s="23">
        <f>COUNTIF(Dovolenky!J3:J12,"Zamietnutá")</f>
        <v/>
      </c>
      <c r="E7" s="4" t="inlineStr">
        <is>
          <t>Obchod</t>
        </is>
      </c>
      <c r="F7" s="6" t="n">
        <v>20</v>
      </c>
      <c r="G7" s="6">
        <f>IFERROR(SUMIF(Dovolenky!C3:C12,E7,Dovolenky!L3:L12),0)</f>
        <v/>
      </c>
      <c r="H7" s="6">
        <f>F7-G7</f>
        <v/>
      </c>
      <c r="I7" s="6">
        <f>IFERROR(COUNTIFS(Dovolenky!C3:C12,E7,Dovolenky!J3:J12,"Schválená"),0)</f>
        <v/>
      </c>
      <c r="J7" s="6">
        <f>IFERROR(COUNTIFS(Dovolenky!C3:C12,E7,Dovolenky!J3:J12,"Zamietnutá"),0)</f>
        <v/>
      </c>
    </row>
    <row r="8" ht="20" customHeight="1">
      <c r="A8" s="19" t="inlineStr">
        <is>
          <t>Čakajúce žiadosti</t>
        </is>
      </c>
      <c r="B8" s="24">
        <f>COUNTIF(Dovolenky!J3:J12,"Čaká na schválenie")</f>
        <v/>
      </c>
      <c r="E8" s="10" t="inlineStr">
        <is>
          <t>Výroba</t>
        </is>
      </c>
      <c r="F8" s="12" t="n">
        <v>20</v>
      </c>
      <c r="G8" s="12">
        <f>IFERROR(SUMIF(Dovolenky!C3:C12,E8,Dovolenky!L3:L12),0)</f>
        <v/>
      </c>
      <c r="H8" s="12">
        <f>F8-G8</f>
        <v/>
      </c>
      <c r="I8" s="12">
        <f>IFERROR(COUNTIFS(Dovolenky!C3:C12,E8,Dovolenky!J3:J12,"Schválená"),0)</f>
        <v/>
      </c>
      <c r="J8" s="12">
        <f>IFERROR(COUNTIFS(Dovolenky!C3:C12,E8,Dovolenky!J3:J12,"Zamietnutá"),0)</f>
        <v/>
      </c>
    </row>
    <row r="9" ht="20" customHeight="1">
      <c r="A9" s="19" t="inlineStr">
        <is>
          <t>Priemerný počet dní</t>
        </is>
      </c>
      <c r="B9" s="20">
        <f>IFERROR(AVERAGE(Dovolenky!I3:I12),0)</f>
        <v/>
      </c>
      <c r="E9" s="4" t="inlineStr">
        <is>
          <t>Administratíva</t>
        </is>
      </c>
      <c r="F9" s="6" t="n">
        <v>25</v>
      </c>
      <c r="G9" s="6">
        <f>IFERROR(SUMIF(Dovolenky!C3:C12,E9,Dovolenky!L3:L12),0)</f>
        <v/>
      </c>
      <c r="H9" s="6">
        <f>F9-G9</f>
        <v/>
      </c>
      <c r="I9" s="6">
        <f>IFERROR(COUNTIFS(Dovolenky!C3:C12,E9,Dovolenky!J3:J12,"Schválená"),0)</f>
        <v/>
      </c>
      <c r="J9" s="6">
        <f>IFERROR(COUNTIFS(Dovolenky!C3:C12,E9,Dovolenky!J3:J12,"Zamietnutá"),0)</f>
        <v/>
      </c>
    </row>
    <row r="10" ht="20" customHeight="1">
      <c r="A10" s="19" t="inlineStr">
        <is>
          <t>Podiel schválených (%)</t>
        </is>
      </c>
      <c r="B10" s="29">
        <f>IFERROR(COUNTIF(Dovolenky!J3:J12,"Schválená")/COUNTA(Dovolenky!J3:J12)*100,0)</f>
        <v/>
      </c>
      <c r="E10" s="10" t="inlineStr">
        <is>
          <t>Logistika</t>
        </is>
      </c>
      <c r="F10" s="12" t="n">
        <v>20</v>
      </c>
      <c r="G10" s="12">
        <f>IFERROR(SUMIF(Dovolenky!C3:C12,E10,Dovolenky!L3:L12),0)</f>
        <v/>
      </c>
      <c r="H10" s="12">
        <f>F10-G10</f>
        <v/>
      </c>
      <c r="I10" s="12">
        <f>IFERROR(COUNTIFS(Dovolenky!C3:C12,E10,Dovolenky!J3:J12,"Schválená"),0)</f>
        <v/>
      </c>
      <c r="J10" s="12">
        <f>IFERROR(COUNTIFS(Dovolenky!C3:C12,E10,Dovolenky!J3:J12,"Zamietnutá"),0)</f>
        <v/>
      </c>
    </row>
    <row r="11" ht="20" customHeight="1">
      <c r="E11" s="4" t="inlineStr">
        <is>
          <t>Marketing</t>
        </is>
      </c>
      <c r="F11" s="6" t="n">
        <v>25</v>
      </c>
      <c r="G11" s="6">
        <f>IFERROR(SUMIF(Dovolenky!C3:C12,E11,Dovolenky!L3:L12),0)</f>
        <v/>
      </c>
      <c r="H11" s="6">
        <f>F11-G11</f>
        <v/>
      </c>
      <c r="I11" s="6">
        <f>IFERROR(COUNTIFS(Dovolenky!C3:C12,E11,Dovolenky!J3:J12,"Schválená"),0)</f>
        <v/>
      </c>
      <c r="J11" s="6">
        <f>IFERROR(COUNTIFS(Dovolenky!C3:C12,E11,Dovolenky!J3:J12,"Zamietnutá"),0)</f>
        <v/>
      </c>
    </row>
    <row r="12" ht="20" customHeight="1">
      <c r="E12" s="10" t="inlineStr">
        <is>
          <t>Nákup</t>
        </is>
      </c>
      <c r="F12" s="12" t="n">
        <v>20</v>
      </c>
      <c r="G12" s="12">
        <f>IFERROR(SUMIF(Dovolenky!C3:C12,E12,Dovolenky!L3:L12),0)</f>
        <v/>
      </c>
      <c r="H12" s="12">
        <f>F12-G12</f>
        <v/>
      </c>
      <c r="I12" s="12">
        <f>IFERROR(COUNTIFS(Dovolenky!C3:C12,E12,Dovolenky!J3:J12,"Schválená"),0)</f>
        <v/>
      </c>
      <c r="J12" s="12">
        <f>IFERROR(COUNTIFS(Dovolenky!C3:C12,E12,Dovolenky!J3:J12,"Zamietnutá"),0)</f>
        <v/>
      </c>
    </row>
    <row r="13" ht="20" customHeight="1">
      <c r="E13" s="4" t="inlineStr">
        <is>
          <t>Podpora</t>
        </is>
      </c>
      <c r="F13" s="6" t="n">
        <v>25</v>
      </c>
      <c r="G13" s="6">
        <f>IFERROR(SUMIF(Dovolenky!C3:C12,E13,Dovolenky!L3:L12),0)</f>
        <v/>
      </c>
      <c r="H13" s="6">
        <f>F13-G13</f>
        <v/>
      </c>
      <c r="I13" s="6">
        <f>IFERROR(COUNTIFS(Dovolenky!C3:C12,E13,Dovolenky!J3:J12,"Schválená"),0)</f>
        <v/>
      </c>
      <c r="J13" s="6">
        <f>IFERROR(COUNTIFS(Dovolenky!C3:C12,E13,Dovolenky!J3:J12,"Zamietnutá"),0)</f>
        <v/>
      </c>
    </row>
    <row r="14">
      <c r="E14" s="13" t="inlineStr">
        <is>
          <t>SPOLU</t>
        </is>
      </c>
      <c r="F14" s="15">
        <f>SUM(F4:F13)</f>
        <v/>
      </c>
      <c r="G14" s="15">
        <f>SUM(G4:G13)</f>
        <v/>
      </c>
      <c r="H14" s="15">
        <f>SUM(H4:H13)</f>
        <v/>
      </c>
      <c r="I14" s="15">
        <f>SUM(I4:I13)</f>
        <v/>
      </c>
      <c r="J14" s="15">
        <f>SUM(J4:J13)</f>
        <v/>
      </c>
    </row>
    <row r="15"/>
    <row r="16">
      <c r="E16" s="2" t="inlineStr">
        <is>
          <t>Stav</t>
        </is>
      </c>
      <c r="F16" s="2" t="inlineStr">
        <is>
          <t>Počet</t>
        </is>
      </c>
    </row>
    <row r="17">
      <c r="E17" s="4" t="inlineStr">
        <is>
          <t>Schválená</t>
        </is>
      </c>
      <c r="F17" s="6">
        <f>COUNTIF(Dovolenky!J3:J12,"Schválená")</f>
        <v/>
      </c>
    </row>
    <row r="18">
      <c r="E18" s="4" t="inlineStr">
        <is>
          <t>Zamietnutá</t>
        </is>
      </c>
      <c r="F18" s="6">
        <f>COUNTIF(Dovolenky!J3:J12,"Zamietnutá")</f>
        <v/>
      </c>
    </row>
    <row r="19">
      <c r="E19" s="4" t="inlineStr">
        <is>
          <t>Čaká na schválenie</t>
        </is>
      </c>
      <c r="F19" s="6">
        <f>COUNTIF(Dovolenky!J3:J12,"Čaká na schválenie")</f>
        <v/>
      </c>
    </row>
  </sheetData>
  <mergeCells count="11">
    <mergeCell ref="A1:L1"/>
    <mergeCell ref="A2:D2"/>
    <mergeCell ref="A3"/>
    <mergeCell ref="A4"/>
    <mergeCell ref="A5"/>
    <mergeCell ref="A6"/>
    <mergeCell ref="A7"/>
    <mergeCell ref="A8"/>
    <mergeCell ref="A9"/>
    <mergeCell ref="A10"/>
    <mergeCell ref="E2:J2"/>
  </mergeCells>
  <pageMargins left="0.75" right="0.75" top="1" bottom="1" header="0.5" footer="0.5"/>
  <drawing xmlns:r="http://schemas.openxmlformats.org/officeDocument/2006/relationships" r:id="rId1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E30"/>
  <sheetViews>
    <sheetView workbookViewId="0">
      <selection activeCell="A1" sqref="A1"/>
    </sheetView>
  </sheetViews>
  <sheetFormatPr baseColWidth="8" defaultRowHeight="15"/>
  <cols>
    <col width="22" customWidth="1" min="1" max="1"/>
    <col width="30" customWidth="1" min="2" max="2"/>
    <col width="45" customWidth="1" min="3" max="3"/>
    <col width="20" customWidth="1" min="4" max="4"/>
    <col width="20" customWidth="1" min="5" max="5"/>
  </cols>
  <sheetData>
    <row r="1" ht="30" customHeight="1">
      <c r="A1" s="1" t="inlineStr">
        <is>
          <t>NÁVOD NA POUŽÍVANIE – EVIDENCIA DOVOLENKY 2026</t>
        </is>
      </c>
      <c r="B1" s="17" t="n"/>
      <c r="C1" s="17" t="n"/>
      <c r="D1" s="17" t="n"/>
      <c r="E1" s="18" t="n"/>
    </row>
    <row r="2" ht="22" customHeight="1">
      <c r="A2" s="26" t="inlineStr">
        <is>
          <t>PREHĽAD LISTOV</t>
        </is>
      </c>
      <c r="B2" s="17" t="n"/>
      <c r="C2" s="17" t="n"/>
      <c r="D2" s="17" t="n"/>
      <c r="E2" s="18" t="n"/>
    </row>
    <row r="3">
      <c r="A3" s="2" t="inlineStr">
        <is>
          <t>List</t>
        </is>
      </c>
      <c r="B3" s="2" t="inlineStr">
        <is>
          <t>Popis</t>
        </is>
      </c>
      <c r="C3" s="2" t="inlineStr">
        <is>
          <t>Použitie</t>
        </is>
      </c>
    </row>
    <row r="4" ht="20" customHeight="1">
      <c r="A4" s="10" t="inlineStr">
        <is>
          <t>Dovolenky</t>
        </is>
      </c>
      <c r="B4" s="10" t="inlineStr">
        <is>
          <t>Hlavný dátový list</t>
        </is>
      </c>
      <c r="C4" s="10" t="inlineStr">
        <is>
          <t>Zadávajte žiadosti o dovolenku, dátumy a stav schválenia.</t>
        </is>
      </c>
    </row>
    <row r="5" ht="20" customHeight="1">
      <c r="A5" s="4" t="inlineStr">
        <is>
          <t>Prehľad</t>
        </is>
      </c>
      <c r="B5" s="4" t="inlineStr">
        <is>
          <t>Dashboard a grafy</t>
        </is>
      </c>
      <c r="C5" s="4" t="inlineStr">
        <is>
          <t>Automatické súhrny, grafy a štatistiky čerpania.</t>
        </is>
      </c>
    </row>
    <row r="6" ht="20" customHeight="1">
      <c r="A6" s="10" t="inlineStr">
        <is>
          <t>Návod</t>
        </is>
      </c>
      <c r="B6" s="10" t="inlineStr">
        <is>
          <t>Inštrukcie</t>
        </is>
      </c>
      <c r="C6" s="10" t="inlineStr">
        <is>
          <t>Tento list – popis fungovania workbooku.</t>
        </is>
      </c>
    </row>
    <row r="7" ht="22" customHeight="1">
      <c r="A7" s="26" t="inlineStr">
        <is>
          <t>POPIS STĹPCOV – LIST DOVOLENKY</t>
        </is>
      </c>
      <c r="B7" s="17" t="n"/>
      <c r="C7" s="17" t="n"/>
      <c r="D7" s="17" t="n"/>
      <c r="E7" s="18" t="n"/>
    </row>
    <row r="8">
      <c r="A8" s="2" t="inlineStr">
        <is>
          <t>Stĺpec</t>
        </is>
      </c>
      <c r="B8" s="2" t="inlineStr">
        <is>
          <t>Popis</t>
        </is>
      </c>
      <c r="C8" s="2" t="inlineStr">
        <is>
          <t>Poznámka</t>
        </is>
      </c>
    </row>
    <row r="9" ht="18" customHeight="1">
      <c r="A9" s="4" t="inlineStr">
        <is>
          <t>ID</t>
        </is>
      </c>
      <c r="B9" s="4" t="inlineStr">
        <is>
          <t>Poradové číslo záznamu</t>
        </is>
      </c>
      <c r="C9" s="4" t="inlineStr">
        <is>
          <t>Vyplňte manuálne</t>
        </is>
      </c>
    </row>
    <row r="10" ht="18" customHeight="1">
      <c r="A10" s="10" t="inlineStr">
        <is>
          <t>Zamestnanec</t>
        </is>
      </c>
      <c r="B10" s="10" t="inlineStr">
        <is>
          <t>Meno a priezvisko</t>
        </is>
      </c>
      <c r="C10" s="10" t="inlineStr">
        <is>
          <t>Napr. Ján Novák</t>
        </is>
      </c>
    </row>
    <row r="11" ht="18" customHeight="1">
      <c r="A11" s="4" t="inlineStr">
        <is>
          <t>Oddelenie</t>
        </is>
      </c>
      <c r="B11" s="4" t="inlineStr">
        <is>
          <t>Oddelenie zamestnanca</t>
        </is>
      </c>
      <c r="C11" s="4" t="inlineStr">
        <is>
          <t>HR, IT, Financie...</t>
        </is>
      </c>
    </row>
    <row r="12" ht="18" customHeight="1">
      <c r="A12" s="10" t="inlineStr">
        <is>
          <t>Mesto</t>
        </is>
      </c>
      <c r="B12" s="10" t="inlineStr">
        <is>
          <t>Mesto pracoviska</t>
        </is>
      </c>
      <c r="C12" s="10" t="inlineStr">
        <is>
          <t>Bratislava, Košice...</t>
        </is>
      </c>
    </row>
    <row r="13" ht="18" customHeight="1">
      <c r="A13" s="4" t="inlineStr">
        <is>
          <t>Pracovisko</t>
        </is>
      </c>
      <c r="B13" s="4" t="inlineStr">
        <is>
          <t>Kód pracoviska</t>
        </is>
      </c>
      <c r="C13" s="4" t="inlineStr">
        <is>
          <t>Napr. BA-01</t>
        </is>
      </c>
    </row>
    <row r="14" ht="18" customHeight="1">
      <c r="A14" s="10" t="inlineStr">
        <is>
          <t>Typ dovolenky</t>
        </is>
      </c>
      <c r="B14" s="10" t="inlineStr">
        <is>
          <t>Druh absencie</t>
        </is>
      </c>
      <c r="C14" s="10" t="inlineStr">
        <is>
          <t>Riadna, náhradné voľno...</t>
        </is>
      </c>
    </row>
    <row r="15" ht="18" customHeight="1">
      <c r="A15" s="4" t="inlineStr">
        <is>
          <t>Dátum od</t>
        </is>
      </c>
      <c r="B15" s="4" t="inlineStr">
        <is>
          <t>Začiatok dovolenky</t>
        </is>
      </c>
      <c r="C15" s="4" t="inlineStr">
        <is>
          <t>Formát DD.MM.YYYY</t>
        </is>
      </c>
    </row>
    <row r="16" ht="18" customHeight="1">
      <c r="A16" s="10" t="inlineStr">
        <is>
          <t>Dátum do</t>
        </is>
      </c>
      <c r="B16" s="10" t="inlineStr">
        <is>
          <t>Koniec dovolenky</t>
        </is>
      </c>
      <c r="C16" s="10" t="inlineStr">
        <is>
          <t>Formát DD.MM.YYYY</t>
        </is>
      </c>
    </row>
    <row r="17" ht="18" customHeight="1">
      <c r="A17" s="4" t="inlineStr">
        <is>
          <t>Počet dní</t>
        </is>
      </c>
      <c r="B17" s="4" t="inlineStr">
        <is>
          <t>Automatický výpočet (NETWORKDAYS)</t>
        </is>
      </c>
      <c r="C17" s="4" t="inlineStr">
        <is>
          <t>Pracovné dni</t>
        </is>
      </c>
    </row>
    <row r="18" ht="18" customHeight="1">
      <c r="A18" s="10" t="inlineStr">
        <is>
          <t>Stav žiadosti</t>
        </is>
      </c>
      <c r="B18" s="10" t="inlineStr">
        <is>
          <t>Stav schválenia – výber zo zoznamu</t>
        </is>
      </c>
      <c r="C18" s="10" t="inlineStr">
        <is>
          <t>Schválená/Zamietnutá/Čaká</t>
        </is>
      </c>
    </row>
    <row r="19" ht="18" customHeight="1">
      <c r="A19" s="4" t="inlineStr">
        <is>
          <t>Nárok za rok</t>
        </is>
      </c>
      <c r="B19" s="4" t="inlineStr">
        <is>
          <t>Celkový nárok v dňoch</t>
        </is>
      </c>
      <c r="C19" s="4" t="inlineStr">
        <is>
          <t>Vstupná hodnota</t>
        </is>
      </c>
    </row>
    <row r="20" ht="18" customHeight="1">
      <c r="A20" s="10" t="inlineStr">
        <is>
          <t>Vyčerpané dni</t>
        </is>
      </c>
      <c r="B20" s="10" t="inlineStr">
        <is>
          <t>Automaticky IF(Schválená,dni,0)</t>
        </is>
      </c>
      <c r="C20" s="10" t="inlineStr">
        <is>
          <t>Iba schválené žiadosti</t>
        </is>
      </c>
    </row>
    <row r="21" ht="18" customHeight="1">
      <c r="A21" s="4" t="inlineStr">
        <is>
          <t>Zostáva dní</t>
        </is>
      </c>
      <c r="B21" s="4" t="inlineStr">
        <is>
          <t>Nárok mínus vyčerpané</t>
        </is>
      </c>
      <c r="C21" s="4" t="inlineStr">
        <is>
          <t>Automatický výpočet</t>
        </is>
      </c>
    </row>
    <row r="22" ht="18" customHeight="1">
      <c r="A22" s="10" t="inlineStr">
        <is>
          <t>Poznámka</t>
        </is>
      </c>
      <c r="B22" s="10" t="inlineStr">
        <is>
          <t>Voliteľný komentár</t>
        </is>
      </c>
      <c r="C22" s="10" t="inlineStr">
        <is>
          <t>Ľubovoľný text</t>
        </is>
      </c>
    </row>
    <row r="23"/>
    <row r="24" ht="22" customHeight="1">
      <c r="A24" s="26" t="inlineStr">
        <is>
          <t>LEGENDA FARIEB A STAVOV</t>
        </is>
      </c>
      <c r="B24" s="17" t="n"/>
      <c r="C24" s="17" t="n"/>
      <c r="D24" s="17" t="n"/>
      <c r="E24" s="18" t="n"/>
    </row>
    <row r="25">
      <c r="A25" s="2" t="inlineStr">
        <is>
          <t>Stav</t>
        </is>
      </c>
      <c r="B25" s="2" t="inlineStr">
        <is>
          <t>Farba</t>
        </is>
      </c>
      <c r="C25" s="2" t="inlineStr">
        <is>
          <t>Hex kód</t>
        </is>
      </c>
      <c r="D25" s="2" t="inlineStr">
        <is>
          <t>Popis</t>
        </is>
      </c>
    </row>
    <row r="26" ht="18" customHeight="1">
      <c r="A26" s="10" t="inlineStr">
        <is>
          <t>Schválená</t>
        </is>
      </c>
      <c r="B26" s="10" t="inlineStr">
        <is>
          <t>Zelená</t>
        </is>
      </c>
      <c r="C26" s="10" t="inlineStr">
        <is>
          <t>#DCFCE7</t>
        </is>
      </c>
      <c r="D26" s="10" t="inlineStr">
        <is>
          <t>Žiadosť schválená vedúcim</t>
        </is>
      </c>
    </row>
    <row r="27" ht="18" customHeight="1">
      <c r="A27" s="4" t="inlineStr">
        <is>
          <t>Zamietnutá</t>
        </is>
      </c>
      <c r="B27" s="4" t="inlineStr">
        <is>
          <t>Červená</t>
        </is>
      </c>
      <c r="C27" s="4" t="inlineStr">
        <is>
          <t>#FEE2E2</t>
        </is>
      </c>
      <c r="D27" s="4" t="inlineStr">
        <is>
          <t>Žiadosť zamietnutá</t>
        </is>
      </c>
    </row>
    <row r="28" ht="18" customHeight="1">
      <c r="A28" s="10" t="inlineStr">
        <is>
          <t>Čaká na schválenie</t>
        </is>
      </c>
      <c r="B28" s="10" t="inlineStr">
        <is>
          <t>Žltá</t>
        </is>
      </c>
      <c r="C28" s="10" t="inlineStr">
        <is>
          <t>#FEF9C3</t>
        </is>
      </c>
      <c r="D28" s="10" t="inlineStr">
        <is>
          <t>Žiadosť čaká na vybavenie</t>
        </is>
      </c>
    </row>
    <row r="29" ht="18" customHeight="1">
      <c r="A29" s="4" t="inlineStr">
        <is>
          <t>Vstupné bunky</t>
        </is>
      </c>
      <c r="B29" s="4" t="inlineStr">
        <is>
          <t>Žltobéžová</t>
        </is>
      </c>
      <c r="C29" s="4" t="inlineStr">
        <is>
          <t>#FFFBEB</t>
        </is>
      </c>
      <c r="D29" s="4" t="inlineStr">
        <is>
          <t>Bunky na manuálne zadanie</t>
        </is>
      </c>
    </row>
    <row r="30" ht="18" customHeight="1">
      <c r="A30" s="10" t="inlineStr">
        <is>
          <t>Striedanie riadkov</t>
        </is>
      </c>
      <c r="B30" s="10" t="inlineStr">
        <is>
          <t>Svetlomodrá</t>
        </is>
      </c>
      <c r="C30" s="10" t="inlineStr">
        <is>
          <t>#F8FAFC</t>
        </is>
      </c>
      <c r="D30" s="10" t="inlineStr">
        <is>
          <t>Vizuálne oddelenie riadkov</t>
        </is>
      </c>
    </row>
  </sheetData>
  <mergeCells count="4">
    <mergeCell ref="A1:E1"/>
    <mergeCell ref="A2:E2"/>
    <mergeCell ref="A7:E7"/>
    <mergeCell ref="A24:E2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3.0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2026-06-17T03:05:13Z</dcterms:created>
  <dcterms:modified xmlns:dcterms="http://purl.org/dc/terms/" xmlns:xsi="http://www.w3.org/2001/XMLSchema-instance" xsi:type="dcterms:W3CDTF">2026-06-17T03:05:13Z</dcterms:modified>
</cp:coreProperties>
</file>