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ákazníci" sheetId="1" state="visible" r:id="rId1"/>
    <sheet xmlns:r="http://schemas.openxmlformats.org/officeDocument/2006/relationships" name="Objednávky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 ##0,00 &quot;€&quot;"/>
  </numFmts>
  <fonts count="4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pivotButton="0" quotePrefix="0" xfId="0"/>
    <xf numFmtId="0" fontId="0" fillId="3" borderId="1" pivotButton="0" quotePrefix="0" xfId="0"/>
    <xf numFmtId="165" fontId="0" fillId="4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4" fontId="0" fillId="5" borderId="1" pivotButton="0" quotePrefix="0" xfId="0"/>
    <xf numFmtId="165" fontId="0" fillId="5" borderId="1" pivotButton="0" quotePrefix="0" xfId="0"/>
    <xf numFmtId="0" fontId="0" fillId="5" borderId="1" applyAlignment="1" pivotButton="0" quotePrefix="0" xfId="0">
      <alignment horizontal="center" vertical="center"/>
    </xf>
    <xf numFmtId="0" fontId="2" fillId="6" borderId="0" pivotButton="0" quotePrefix="0" xfId="0"/>
    <xf numFmtId="0" fontId="0" fillId="6" borderId="0" pivotButton="0" quotePrefix="0" xfId="0"/>
    <xf numFmtId="165" fontId="2" fillId="6" borderId="0" pivotButton="0" quotePrefix="0" xfId="0"/>
    <xf numFmtId="0" fontId="0" fillId="4" borderId="1" pivotButton="0" quotePrefix="0" xfId="0"/>
    <xf numFmtId="9" fontId="0" fillId="3" borderId="1" pivotButton="0" quotePrefix="0" xfId="0"/>
    <xf numFmtId="0" fontId="0" fillId="5" borderId="1" pivotButton="0" quotePrefix="0" xfId="0"/>
    <xf numFmtId="0" fontId="2" fillId="2" borderId="1" pivotButton="0" quotePrefix="0" xfId="0"/>
    <xf numFmtId="0" fontId="2" fillId="6" borderId="1" applyAlignment="1" pivotButton="0" quotePrefix="0" xfId="0">
      <alignment horizontal="left" vertical="center"/>
    </xf>
    <xf numFmtId="0" fontId="0" fillId="6" borderId="1" pivotButton="0" quotePrefix="0" xfId="0"/>
    <xf numFmtId="0" fontId="0" fillId="0" borderId="1" applyAlignment="1" pivotButton="0" quotePrefix="0" xfId="0">
      <alignment horizontal="left" vertical="center" wrapText="1"/>
    </xf>
    <xf numFmtId="0" fontId="0" fillId="0" borderId="4" pivotButton="0" quotePrefix="0" xfId="0"/>
  </cellXfs>
  <cellStyles count="1">
    <cellStyle name="Normal" xfId="0" builtinId="0" hidden="0"/>
  </cellStyles>
  <dxfs count="4">
    <dxf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1FAE5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Tržby podľa zákazníka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Zákazník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Tržby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zákazníkov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'Dashboard'!$A$26:$A$28</f>
            </numRef>
          </cat>
          <val>
            <numRef>
              <f>'Dashboard'!$B$26:$B$28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Trend hodnoty objednávok</a:t>
            </a:r>
          </a:p>
        </rich>
      </tx>
    </title>
    <plotArea>
      <lineChart>
        <grouping val="standard"/>
        <ser>
          <idx val="0"/>
          <order val="0"/>
          <tx>
            <strRef>
              <f>'Objednávky'!K2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'Objednávky'!$A$3:$A$12</f>
            </numRef>
          </cat>
          <val>
            <numRef>
              <f>'Objednávky'!$K$3:$K$12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Číslo objednávky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Cena po zľave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8" customWidth="1" min="4" max="4"/>
    <col width="26" customWidth="1" min="5" max="5"/>
    <col width="15" customWidth="1" min="6" max="6"/>
    <col width="18" customWidth="1" min="7" max="7"/>
    <col width="12" customWidth="1" min="8" max="8"/>
    <col width="16" customWidth="1" min="9" max="9"/>
    <col width="16" customWidth="1" min="10" max="10"/>
    <col width="18" customWidth="1" min="11" max="11"/>
    <col width="16" customWidth="1" min="12" max="12"/>
  </cols>
  <sheetData>
    <row r="1" ht="28" customHeight="1">
      <c r="A1" s="1" t="inlineStr">
        <is>
          <t>EVIDENCIA ZÁKAZNÍKOV – VZOR</t>
        </is>
      </c>
    </row>
    <row r="2">
      <c r="A2" s="2" t="inlineStr">
        <is>
          <t>ID zákazníka</t>
        </is>
      </c>
      <c r="B2" s="2" t="inlineStr">
        <is>
          <t>Meno</t>
        </is>
      </c>
      <c r="C2" s="2" t="inlineStr">
        <is>
          <t>Priezvisko</t>
        </is>
      </c>
      <c r="D2" s="2" t="inlineStr">
        <is>
          <t>Mesto</t>
        </is>
      </c>
      <c r="E2" s="2" t="inlineStr">
        <is>
          <t>Email</t>
        </is>
      </c>
      <c r="F2" s="2" t="inlineStr">
        <is>
          <t>Telefón</t>
        </is>
      </c>
      <c r="G2" s="2" t="inlineStr">
        <is>
          <t>Dátum registrácie</t>
        </is>
      </c>
      <c r="H2" s="2" t="inlineStr">
        <is>
          <t>Kategória</t>
        </is>
      </c>
      <c r="I2" s="2" t="inlineStr">
        <is>
          <t>Celkové tržby</t>
        </is>
      </c>
      <c r="J2" s="2" t="inlineStr">
        <is>
          <t>Počet objednávok</t>
        </is>
      </c>
      <c r="K2" s="2" t="inlineStr">
        <is>
          <t>Priemerná objednávka</t>
        </is>
      </c>
      <c r="L2" s="2" t="inlineStr">
        <is>
          <t>Aktívny zákazník</t>
        </is>
      </c>
    </row>
    <row r="3">
      <c r="A3" s="3" t="inlineStr">
        <is>
          <t>C001</t>
        </is>
      </c>
      <c r="B3" s="3" t="inlineStr">
        <is>
          <t>Ján</t>
        </is>
      </c>
      <c r="C3" s="3" t="inlineStr">
        <is>
          <t>Novák</t>
        </is>
      </c>
      <c r="D3" s="3" t="inlineStr">
        <is>
          <t>Bratislava</t>
        </is>
      </c>
      <c r="E3" s="3" t="inlineStr">
        <is>
          <t>jan.novak@email.sk</t>
        </is>
      </c>
      <c r="F3" s="3" t="inlineStr">
        <is>
          <t>12.01.2026</t>
        </is>
      </c>
      <c r="G3" s="4" t="inlineStr">
        <is>
          <t>0901 234 567</t>
        </is>
      </c>
      <c r="H3" s="5" t="inlineStr">
        <is>
          <t>VIP</t>
        </is>
      </c>
      <c r="I3" s="6">
        <f>SUMIF(Objednávky!$B:$B,A3,Objednávky!$K:$K)</f>
        <v/>
      </c>
      <c r="J3" s="7">
        <f>COUNTIF(Objednávky!$B:$B,A3)</f>
        <v/>
      </c>
      <c r="K3" s="6">
        <f>IFERROR(I3/J3,0)</f>
        <v/>
      </c>
      <c r="L3" s="7">
        <f>IF(J3&gt;0,"Áno","Nie")</f>
        <v/>
      </c>
    </row>
    <row r="4">
      <c r="A4" s="8" t="inlineStr">
        <is>
          <t>C002</t>
        </is>
      </c>
      <c r="B4" s="8" t="inlineStr">
        <is>
          <t>Mária</t>
        </is>
      </c>
      <c r="C4" s="8" t="inlineStr">
        <is>
          <t>Kováčová</t>
        </is>
      </c>
      <c r="D4" s="8" t="inlineStr">
        <is>
          <t>Košice</t>
        </is>
      </c>
      <c r="E4" s="8" t="inlineStr">
        <is>
          <t>maria.kovacova@email.sk</t>
        </is>
      </c>
      <c r="F4" s="8" t="inlineStr">
        <is>
          <t>15.01.2026</t>
        </is>
      </c>
      <c r="G4" s="9" t="inlineStr">
        <is>
          <t>0902 345 678</t>
        </is>
      </c>
      <c r="H4" s="5" t="inlineStr">
        <is>
          <t>Štandard</t>
        </is>
      </c>
      <c r="I4" s="10">
        <f>SUMIF(Objednávky!$B:$B,A4,Objednávky!$K:$K)</f>
        <v/>
      </c>
      <c r="J4" s="11">
        <f>COUNTIF(Objednávky!$B:$B,A4)</f>
        <v/>
      </c>
      <c r="K4" s="10">
        <f>IFERROR(I4/J4,0)</f>
        <v/>
      </c>
      <c r="L4" s="11">
        <f>IF(J4&gt;0,"Áno","Nie")</f>
        <v/>
      </c>
    </row>
    <row r="5">
      <c r="A5" s="3" t="inlineStr">
        <is>
          <t>C003</t>
        </is>
      </c>
      <c r="B5" s="3" t="inlineStr">
        <is>
          <t>Peter</t>
        </is>
      </c>
      <c r="C5" s="3" t="inlineStr">
        <is>
          <t>Horváth</t>
        </is>
      </c>
      <c r="D5" s="3" t="inlineStr">
        <is>
          <t>Žilina</t>
        </is>
      </c>
      <c r="E5" s="3" t="inlineStr">
        <is>
          <t>peter.horvath@email.sk</t>
        </is>
      </c>
      <c r="F5" s="3" t="inlineStr">
        <is>
          <t>0903 456 789</t>
        </is>
      </c>
      <c r="G5" s="4" t="inlineStr">
        <is>
          <t>20.01.2026</t>
        </is>
      </c>
      <c r="H5" s="5" t="inlineStr">
        <is>
          <t>Nový</t>
        </is>
      </c>
      <c r="I5" s="6">
        <f>SUMIF(Objednávky!$B:$B,A5,Objednávky!$K:$K)</f>
        <v/>
      </c>
      <c r="J5" s="7">
        <f>COUNTIF(Objednávky!$B:$B,A5)</f>
        <v/>
      </c>
      <c r="K5" s="6">
        <f>IFERROR(I5/J5,0)</f>
        <v/>
      </c>
      <c r="L5" s="7">
        <f>IF(J5&gt;0,"Áno","Nie")</f>
        <v/>
      </c>
    </row>
    <row r="6">
      <c r="A6" s="8" t="inlineStr">
        <is>
          <t>C004</t>
        </is>
      </c>
      <c r="B6" s="8" t="inlineStr">
        <is>
          <t>Zuzana</t>
        </is>
      </c>
      <c r="C6" s="8" t="inlineStr">
        <is>
          <t>Tóthová</t>
        </is>
      </c>
      <c r="D6" s="8" t="inlineStr">
        <is>
          <t>Nitra</t>
        </is>
      </c>
      <c r="E6" s="8" t="inlineStr">
        <is>
          <t>zuzana.tothova@email.sk</t>
        </is>
      </c>
      <c r="F6" s="8" t="inlineStr">
        <is>
          <t>0904 567 890</t>
        </is>
      </c>
      <c r="G6" s="9" t="inlineStr">
        <is>
          <t>02.02.2026</t>
        </is>
      </c>
      <c r="H6" s="5" t="inlineStr">
        <is>
          <t>Štandard</t>
        </is>
      </c>
      <c r="I6" s="10">
        <f>SUMIF(Objednávky!$B:$B,A6,Objednávky!$K:$K)</f>
        <v/>
      </c>
      <c r="J6" s="11">
        <f>COUNTIF(Objednávky!$B:$B,A6)</f>
        <v/>
      </c>
      <c r="K6" s="10">
        <f>IFERROR(I6/J6,0)</f>
        <v/>
      </c>
      <c r="L6" s="11">
        <f>IF(J6&gt;0,"Áno","Nie")</f>
        <v/>
      </c>
    </row>
    <row r="7">
      <c r="A7" s="3" t="inlineStr">
        <is>
          <t>C005</t>
        </is>
      </c>
      <c r="B7" s="3" t="inlineStr">
        <is>
          <t>Martin</t>
        </is>
      </c>
      <c r="C7" s="3" t="inlineStr">
        <is>
          <t>Baláž</t>
        </is>
      </c>
      <c r="D7" s="3" t="inlineStr">
        <is>
          <t>Prešov</t>
        </is>
      </c>
      <c r="E7" s="3" t="inlineStr">
        <is>
          <t>martin.balaz@email.sk</t>
        </is>
      </c>
      <c r="F7" s="3" t="inlineStr">
        <is>
          <t>0905 678 901</t>
        </is>
      </c>
      <c r="G7" s="4" t="inlineStr">
        <is>
          <t>10.02.2026</t>
        </is>
      </c>
      <c r="H7" s="5" t="inlineStr">
        <is>
          <t>VIP</t>
        </is>
      </c>
      <c r="I7" s="6">
        <f>SUMIF(Objednávky!$B:$B,A7,Objednávky!$K:$K)</f>
        <v/>
      </c>
      <c r="J7" s="7">
        <f>COUNTIF(Objednávky!$B:$B,A7)</f>
        <v/>
      </c>
      <c r="K7" s="6">
        <f>IFERROR(I7/J7,0)</f>
        <v/>
      </c>
      <c r="L7" s="7">
        <f>IF(J7&gt;0,"Áno","Nie")</f>
        <v/>
      </c>
    </row>
    <row r="8">
      <c r="A8" s="8" t="inlineStr">
        <is>
          <t>C006</t>
        </is>
      </c>
      <c r="B8" s="8" t="inlineStr">
        <is>
          <t>Katarína</t>
        </is>
      </c>
      <c r="C8" s="8" t="inlineStr">
        <is>
          <t>Szabová</t>
        </is>
      </c>
      <c r="D8" s="8" t="inlineStr">
        <is>
          <t>Banská Bystrica</t>
        </is>
      </c>
      <c r="E8" s="8" t="inlineStr">
        <is>
          <t>katarina.szabova@email.sk</t>
        </is>
      </c>
      <c r="F8" s="8" t="inlineStr">
        <is>
          <t>0906 789 012</t>
        </is>
      </c>
      <c r="G8" s="9" t="inlineStr">
        <is>
          <t>18.02.2026</t>
        </is>
      </c>
      <c r="H8" s="5" t="inlineStr">
        <is>
          <t>Štandard</t>
        </is>
      </c>
      <c r="I8" s="10">
        <f>SUMIF(Objednávky!$B:$B,A8,Objednávky!$K:$K)</f>
        <v/>
      </c>
      <c r="J8" s="11">
        <f>COUNTIF(Objednávky!$B:$B,A8)</f>
        <v/>
      </c>
      <c r="K8" s="10">
        <f>IFERROR(I8/J8,0)</f>
        <v/>
      </c>
      <c r="L8" s="11">
        <f>IF(J8&gt;0,"Áno","Nie")</f>
        <v/>
      </c>
    </row>
    <row r="9">
      <c r="A9" s="3" t="inlineStr">
        <is>
          <t>C007</t>
        </is>
      </c>
      <c r="B9" s="3" t="inlineStr">
        <is>
          <t>Tomáš</t>
        </is>
      </c>
      <c r="C9" s="3" t="inlineStr">
        <is>
          <t>Varga</t>
        </is>
      </c>
      <c r="D9" s="3" t="inlineStr">
        <is>
          <t>Trnava</t>
        </is>
      </c>
      <c r="E9" s="3" t="inlineStr">
        <is>
          <t>tomas.varga@email.sk</t>
        </is>
      </c>
      <c r="F9" s="3" t="inlineStr">
        <is>
          <t>0907 890 123</t>
        </is>
      </c>
      <c r="G9" s="4" t="inlineStr">
        <is>
          <t>25.02.2026</t>
        </is>
      </c>
      <c r="H9" s="5" t="inlineStr">
        <is>
          <t>Nový</t>
        </is>
      </c>
      <c r="I9" s="6">
        <f>SUMIF(Objednávky!$B:$B,A9,Objednávky!$K:$K)</f>
        <v/>
      </c>
      <c r="J9" s="7">
        <f>COUNTIF(Objednávky!$B:$B,A9)</f>
        <v/>
      </c>
      <c r="K9" s="6">
        <f>IFERROR(I9/J9,0)</f>
        <v/>
      </c>
      <c r="L9" s="7">
        <f>IF(J9&gt;0,"Áno","Nie")</f>
        <v/>
      </c>
    </row>
    <row r="10">
      <c r="A10" s="8" t="inlineStr">
        <is>
          <t>C008</t>
        </is>
      </c>
      <c r="B10" s="8" t="inlineStr">
        <is>
          <t>Lucia</t>
        </is>
      </c>
      <c r="C10" s="8" t="inlineStr">
        <is>
          <t>Poláková</t>
        </is>
      </c>
      <c r="D10" s="8" t="inlineStr">
        <is>
          <t>Trenčín</t>
        </is>
      </c>
      <c r="E10" s="8" t="inlineStr">
        <is>
          <t>lucia.polakova@email.sk</t>
        </is>
      </c>
      <c r="F10" s="8" t="inlineStr">
        <is>
          <t>0908 901 234</t>
        </is>
      </c>
      <c r="G10" s="9" t="inlineStr">
        <is>
          <t>03.03.2026</t>
        </is>
      </c>
      <c r="H10" s="5" t="inlineStr">
        <is>
          <t>Štandard</t>
        </is>
      </c>
      <c r="I10" s="10">
        <f>SUMIF(Objednávky!$B:$B,A10,Objednávky!$K:$K)</f>
        <v/>
      </c>
      <c r="J10" s="11">
        <f>COUNTIF(Objednávky!$B:$B,A10)</f>
        <v/>
      </c>
      <c r="K10" s="10">
        <f>IFERROR(I10/J10,0)</f>
        <v/>
      </c>
      <c r="L10" s="11">
        <f>IF(J10&gt;0,"Áno","Nie")</f>
        <v/>
      </c>
    </row>
    <row r="11">
      <c r="A11" s="3" t="inlineStr">
        <is>
          <t>C009</t>
        </is>
      </c>
      <c r="B11" s="3" t="inlineStr">
        <is>
          <t>Michal</t>
        </is>
      </c>
      <c r="C11" s="3" t="inlineStr">
        <is>
          <t>Šimko</t>
        </is>
      </c>
      <c r="D11" s="3" t="inlineStr">
        <is>
          <t>Ružomberok</t>
        </is>
      </c>
      <c r="E11" s="3" t="inlineStr">
        <is>
          <t>michal.simko@email.sk</t>
        </is>
      </c>
      <c r="F11" s="3" t="inlineStr">
        <is>
          <t>0909 012 345</t>
        </is>
      </c>
      <c r="G11" s="4" t="inlineStr">
        <is>
          <t>11.03.2026</t>
        </is>
      </c>
      <c r="H11" s="5" t="inlineStr">
        <is>
          <t>VIP</t>
        </is>
      </c>
      <c r="I11" s="6">
        <f>SUMIF(Objednávky!$B:$B,A11,Objednávky!$K:$K)</f>
        <v/>
      </c>
      <c r="J11" s="7">
        <f>COUNTIF(Objednávky!$B:$B,A11)</f>
        <v/>
      </c>
      <c r="K11" s="6">
        <f>IFERROR(I11/J11,0)</f>
        <v/>
      </c>
      <c r="L11" s="7">
        <f>IF(J11&gt;0,"Áno","Nie")</f>
        <v/>
      </c>
    </row>
    <row r="12">
      <c r="A12" s="8" t="inlineStr">
        <is>
          <t>C010</t>
        </is>
      </c>
      <c r="B12" s="8" t="inlineStr">
        <is>
          <t>Andrea</t>
        </is>
      </c>
      <c r="C12" s="8" t="inlineStr">
        <is>
          <t>Bieliková</t>
        </is>
      </c>
      <c r="D12" s="8" t="inlineStr">
        <is>
          <t>Poprad</t>
        </is>
      </c>
      <c r="E12" s="8" t="inlineStr">
        <is>
          <t>andrea.bielikova@email.sk</t>
        </is>
      </c>
      <c r="F12" s="8" t="inlineStr">
        <is>
          <t>0900 123 456</t>
        </is>
      </c>
      <c r="G12" s="9" t="inlineStr">
        <is>
          <t>19.03.2026</t>
        </is>
      </c>
      <c r="H12" s="5" t="inlineStr">
        <is>
          <t>Nový</t>
        </is>
      </c>
      <c r="I12" s="10">
        <f>SUMIF(Objednávky!$B:$B,A12,Objednávky!$K:$K)</f>
        <v/>
      </c>
      <c r="J12" s="11">
        <f>COUNTIF(Objednávky!$B:$B,A12)</f>
        <v/>
      </c>
      <c r="K12" s="10">
        <f>IFERROR(I12/J12,0)</f>
        <v/>
      </c>
      <c r="L12" s="11">
        <f>IF(J12&gt;0,"Áno","Nie")</f>
        <v/>
      </c>
    </row>
    <row r="13">
      <c r="A13" s="12" t="inlineStr">
        <is>
          <t>SPOLU</t>
        </is>
      </c>
      <c r="B13" s="13" t="n"/>
      <c r="C13" s="13" t="n"/>
      <c r="D13" s="13" t="n"/>
      <c r="E13" s="13" t="n"/>
      <c r="F13" s="13" t="n"/>
      <c r="G13" s="13" t="n"/>
      <c r="H13" s="13" t="n"/>
      <c r="I13" s="14">
        <f>SUM(I3:I12)</f>
        <v/>
      </c>
      <c r="J13" s="12">
        <f>SUM(J3:J12)</f>
        <v/>
      </c>
      <c r="K13" s="13" t="n"/>
      <c r="L13" s="13" t="n"/>
    </row>
  </sheetData>
  <mergeCells count="1">
    <mergeCell ref="A1:L1"/>
  </mergeCells>
  <conditionalFormatting sqref="H3:H12">
    <cfRule type="expression" priority="1" dxfId="0" stopIfTrue="0">
      <formula>H3="VIP"</formula>
    </cfRule>
  </conditionalFormatting>
  <conditionalFormatting sqref="L3:L12">
    <cfRule type="expression" priority="2" dxfId="1" stopIfTrue="1">
      <formula>L3="Nie"</formula>
    </cfRule>
    <cfRule type="expression" priority="3" dxfId="2" stopIfTrue="1">
      <formula>L3="Áno"</formula>
    </cfRule>
  </conditionalFormatting>
  <dataValidations count="1">
    <dataValidation sqref="H3:H12" showErrorMessage="1" showInputMessage="1" allowBlank="1" type="list">
      <formula1>"VIP,Štandard,Nový"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2" customWidth="1" min="3" max="3"/>
    <col width="16" customWidth="1" min="4" max="4"/>
    <col width="22" customWidth="1" min="5" max="5"/>
    <col width="11" customWidth="1" min="6" max="6"/>
    <col width="16" customWidth="1" min="7" max="7"/>
    <col width="14" customWidth="1" min="8" max="8"/>
    <col width="14" customWidth="1" min="9" max="9"/>
    <col width="10" customWidth="1" min="10" max="10"/>
    <col width="16" customWidth="1" min="11" max="11"/>
  </cols>
  <sheetData>
    <row r="1" ht="28" customHeight="1">
      <c r="A1" s="1" t="inlineStr">
        <is>
          <t>EVIDENCIA OBJEDNÁVOK</t>
        </is>
      </c>
    </row>
    <row r="2">
      <c r="A2" s="2" t="inlineStr">
        <is>
          <t>Číslo objednávky</t>
        </is>
      </c>
      <c r="B2" s="2" t="inlineStr">
        <is>
          <t>ID zákazníka</t>
        </is>
      </c>
      <c r="C2" s="2" t="inlineStr">
        <is>
          <t>Meno zákazníka</t>
        </is>
      </c>
      <c r="D2" s="2" t="inlineStr">
        <is>
          <t>Dátum objednávky</t>
        </is>
      </c>
      <c r="E2" s="2" t="inlineStr">
        <is>
          <t>Produkt / Služba</t>
        </is>
      </c>
      <c r="F2" s="2" t="inlineStr">
        <is>
          <t>Množstvo</t>
        </is>
      </c>
      <c r="G2" s="2" t="inlineStr">
        <is>
          <t>Jednotková cena</t>
        </is>
      </c>
      <c r="H2" s="2" t="inlineStr">
        <is>
          <t>Cena spolu</t>
        </is>
      </c>
      <c r="I2" s="2" t="inlineStr">
        <is>
          <t>Stav</t>
        </is>
      </c>
      <c r="J2" s="2" t="inlineStr">
        <is>
          <t>Zľava %</t>
        </is>
      </c>
      <c r="K2" s="2" t="inlineStr">
        <is>
          <t>Cena po zľave</t>
        </is>
      </c>
    </row>
    <row r="3">
      <c r="A3" s="15" t="inlineStr">
        <is>
          <t>O2001</t>
        </is>
      </c>
      <c r="B3" s="5" t="inlineStr">
        <is>
          <t>C001</t>
        </is>
      </c>
      <c r="C3" s="15">
        <f>IFERROR(VLOOKUP(B3,Zákazníci!$A:$C,2,FALSE)&amp;" "&amp;VLOOKUP(B3,Zákazníci!$A:$C,3,FALSE),"")</f>
        <v/>
      </c>
      <c r="D3" s="4" t="inlineStr">
        <is>
          <t>01.04.2026</t>
        </is>
      </c>
      <c r="E3" s="15" t="inlineStr">
        <is>
          <t>Konzultačné služby</t>
        </is>
      </c>
      <c r="F3" s="7" t="n">
        <v>3</v>
      </c>
      <c r="G3" s="6" t="n">
        <v>120</v>
      </c>
      <c r="H3" s="6">
        <f>F3*G3</f>
        <v/>
      </c>
      <c r="I3" s="15" t="inlineStr">
        <is>
          <t>Dokončená</t>
        </is>
      </c>
      <c r="J3" s="16" t="n">
        <v>0.05</v>
      </c>
      <c r="K3" s="6">
        <f>H3*(1-J3)</f>
        <v/>
      </c>
    </row>
    <row r="4">
      <c r="A4" s="17" t="inlineStr">
        <is>
          <t>O2002</t>
        </is>
      </c>
      <c r="B4" s="5" t="inlineStr">
        <is>
          <t>C002</t>
        </is>
      </c>
      <c r="C4" s="17">
        <f>IFERROR(VLOOKUP(B4,Zákazníci!$A:$C,2,FALSE)&amp;" "&amp;VLOOKUP(B4,Zákazníci!$A:$C,3,FALSE),"")</f>
        <v/>
      </c>
      <c r="D4" s="9" t="inlineStr">
        <is>
          <t>03.04.2026</t>
        </is>
      </c>
      <c r="E4" s="17" t="inlineStr">
        <is>
          <t>Softvérová licencia</t>
        </is>
      </c>
      <c r="F4" s="11" t="n">
        <v>1</v>
      </c>
      <c r="G4" s="10" t="n">
        <v>450</v>
      </c>
      <c r="H4" s="10">
        <f>F4*G4</f>
        <v/>
      </c>
      <c r="I4" s="17" t="inlineStr">
        <is>
          <t>Dokončená</t>
        </is>
      </c>
      <c r="J4" s="16" t="n">
        <v>0</v>
      </c>
      <c r="K4" s="10">
        <f>H4*(1-J4)</f>
        <v/>
      </c>
    </row>
    <row r="5">
      <c r="A5" s="15" t="inlineStr">
        <is>
          <t>O2003</t>
        </is>
      </c>
      <c r="B5" s="5" t="inlineStr">
        <is>
          <t>C003</t>
        </is>
      </c>
      <c r="C5" s="15">
        <f>IFERROR(VLOOKUP(B5,Zákazníci!$A:$C,2,FALSE)&amp;" "&amp;VLOOKUP(B5,Zákazníci!$A:$C,3,FALSE),"")</f>
        <v/>
      </c>
      <c r="D5" s="4" t="inlineStr">
        <is>
          <t>05.04.2026</t>
        </is>
      </c>
      <c r="E5" s="15" t="inlineStr">
        <is>
          <t>Školenie zamestnancov</t>
        </is>
      </c>
      <c r="F5" s="7" t="n">
        <v>2</v>
      </c>
      <c r="G5" s="6" t="n">
        <v>300</v>
      </c>
      <c r="H5" s="6">
        <f>F5*G5</f>
        <v/>
      </c>
      <c r="I5" s="15" t="inlineStr">
        <is>
          <t>Čaká</t>
        </is>
      </c>
      <c r="J5" s="16" t="n">
        <v>0.1</v>
      </c>
      <c r="K5" s="6">
        <f>H5*(1-J5)</f>
        <v/>
      </c>
    </row>
    <row r="6">
      <c r="A6" s="17" t="inlineStr">
        <is>
          <t>O2004</t>
        </is>
      </c>
      <c r="B6" s="5" t="inlineStr">
        <is>
          <t>C001</t>
        </is>
      </c>
      <c r="C6" s="17">
        <f>IFERROR(VLOOKUP(B6,Zákazníci!$A:$C,2,FALSE)&amp;" "&amp;VLOOKUP(B6,Zákazníci!$A:$C,3,FALSE),"")</f>
        <v/>
      </c>
      <c r="D6" s="9" t="inlineStr">
        <is>
          <t>08.04.2026</t>
        </is>
      </c>
      <c r="E6" s="17" t="inlineStr">
        <is>
          <t>Údržba systému</t>
        </is>
      </c>
      <c r="F6" s="11" t="n">
        <v>4</v>
      </c>
      <c r="G6" s="10" t="n">
        <v>90</v>
      </c>
      <c r="H6" s="10">
        <f>F6*G6</f>
        <v/>
      </c>
      <c r="I6" s="17" t="inlineStr">
        <is>
          <t>Dokončená</t>
        </is>
      </c>
      <c r="J6" s="16" t="n">
        <v>0</v>
      </c>
      <c r="K6" s="10">
        <f>H6*(1-J6)</f>
        <v/>
      </c>
    </row>
    <row r="7">
      <c r="A7" s="15" t="inlineStr">
        <is>
          <t>O2005</t>
        </is>
      </c>
      <c r="B7" s="5" t="inlineStr">
        <is>
          <t>C005</t>
        </is>
      </c>
      <c r="C7" s="15">
        <f>IFERROR(VLOOKUP(B7,Zákazníci!$A:$C,2,FALSE)&amp;" "&amp;VLOOKUP(B7,Zákazníci!$A:$C,3,FALSE),"")</f>
        <v/>
      </c>
      <c r="D7" s="4" t="inlineStr">
        <is>
          <t>10.04.2026</t>
        </is>
      </c>
      <c r="E7" s="15" t="inlineStr">
        <is>
          <t>Marketingová kampaň</t>
        </is>
      </c>
      <c r="F7" s="7" t="n">
        <v>1</v>
      </c>
      <c r="G7" s="6" t="n">
        <v>800</v>
      </c>
      <c r="H7" s="6">
        <f>F7*G7</f>
        <v/>
      </c>
      <c r="I7" s="15" t="inlineStr">
        <is>
          <t>Dokončená</t>
        </is>
      </c>
      <c r="J7" s="16" t="n">
        <v>0.15</v>
      </c>
      <c r="K7" s="6">
        <f>H7*(1-J7)</f>
        <v/>
      </c>
    </row>
    <row r="8">
      <c r="A8" s="17" t="inlineStr">
        <is>
          <t>O2006</t>
        </is>
      </c>
      <c r="B8" s="5" t="inlineStr">
        <is>
          <t>C004</t>
        </is>
      </c>
      <c r="C8" s="17">
        <f>IFERROR(VLOOKUP(B8,Zákazníci!$A:$C,2,FALSE)&amp;" "&amp;VLOOKUP(B8,Zákazníci!$A:$C,3,FALSE),"")</f>
        <v/>
      </c>
      <c r="D8" s="9" t="inlineStr">
        <is>
          <t>12.04.2026</t>
        </is>
      </c>
      <c r="E8" s="17" t="inlineStr">
        <is>
          <t>Konzultačné služby</t>
        </is>
      </c>
      <c r="F8" s="11" t="n">
        <v>2</v>
      </c>
      <c r="G8" s="10" t="n">
        <v>120</v>
      </c>
      <c r="H8" s="10">
        <f>F8*G8</f>
        <v/>
      </c>
      <c r="I8" s="17" t="inlineStr">
        <is>
          <t>Zrušená</t>
        </is>
      </c>
      <c r="J8" s="16" t="n">
        <v>0</v>
      </c>
      <c r="K8" s="10">
        <f>H8*(1-J8)</f>
        <v/>
      </c>
    </row>
    <row r="9">
      <c r="A9" s="15" t="inlineStr">
        <is>
          <t>O2007</t>
        </is>
      </c>
      <c r="B9" s="5" t="inlineStr">
        <is>
          <t>C006</t>
        </is>
      </c>
      <c r="C9" s="15">
        <f>IFERROR(VLOOKUP(B9,Zákazníci!$A:$C,2,FALSE)&amp;" "&amp;VLOOKUP(B9,Zákazníci!$A:$C,3,FALSE),"")</f>
        <v/>
      </c>
      <c r="D9" s="4" t="inlineStr">
        <is>
          <t>15.04.2026</t>
        </is>
      </c>
      <c r="E9" s="15" t="inlineStr">
        <is>
          <t>Webová stránka</t>
        </is>
      </c>
      <c r="F9" s="7" t="n">
        <v>1</v>
      </c>
      <c r="G9" s="6" t="n">
        <v>1200</v>
      </c>
      <c r="H9" s="6">
        <f>F9*G9</f>
        <v/>
      </c>
      <c r="I9" s="15" t="inlineStr">
        <is>
          <t>Dokončená</t>
        </is>
      </c>
      <c r="J9" s="16" t="n">
        <v>0.05</v>
      </c>
      <c r="K9" s="6">
        <f>H9*(1-J9)</f>
        <v/>
      </c>
    </row>
    <row r="10">
      <c r="A10" s="17" t="inlineStr">
        <is>
          <t>O2008</t>
        </is>
      </c>
      <c r="B10" s="5" t="inlineStr">
        <is>
          <t>C009</t>
        </is>
      </c>
      <c r="C10" s="17">
        <f>IFERROR(VLOOKUP(B10,Zákazníci!$A:$C,2,FALSE)&amp;" "&amp;VLOOKUP(B10,Zákazníci!$A:$C,3,FALSE),"")</f>
        <v/>
      </c>
      <c r="D10" s="9" t="inlineStr">
        <is>
          <t>18.04.2026</t>
        </is>
      </c>
      <c r="E10" s="17" t="inlineStr">
        <is>
          <t>Softvérová licencia</t>
        </is>
      </c>
      <c r="F10" s="11" t="n">
        <v>3</v>
      </c>
      <c r="G10" s="10" t="n">
        <v>450</v>
      </c>
      <c r="H10" s="10">
        <f>F10*G10</f>
        <v/>
      </c>
      <c r="I10" s="17" t="inlineStr">
        <is>
          <t>Dokončená</t>
        </is>
      </c>
      <c r="J10" s="16" t="n">
        <v>0</v>
      </c>
      <c r="K10" s="10">
        <f>H10*(1-J10)</f>
        <v/>
      </c>
    </row>
    <row r="11">
      <c r="A11" s="15" t="inlineStr">
        <is>
          <t>O2009</t>
        </is>
      </c>
      <c r="B11" s="5" t="inlineStr">
        <is>
          <t>C002</t>
        </is>
      </c>
      <c r="C11" s="15">
        <f>IFERROR(VLOOKUP(B11,Zákazníci!$A:$C,2,FALSE)&amp;" "&amp;VLOOKUP(B11,Zákazníci!$A:$C,3,FALSE),"")</f>
        <v/>
      </c>
      <c r="D11" s="4" t="inlineStr">
        <is>
          <t>21.04.2026</t>
        </is>
      </c>
      <c r="E11" s="15" t="inlineStr">
        <is>
          <t>Školenie zamestnancov</t>
        </is>
      </c>
      <c r="F11" s="7" t="n">
        <v>1</v>
      </c>
      <c r="G11" s="6" t="n">
        <v>300</v>
      </c>
      <c r="H11" s="6">
        <f>F11*G11</f>
        <v/>
      </c>
      <c r="I11" s="15" t="inlineStr">
        <is>
          <t>Čaká</t>
        </is>
      </c>
      <c r="J11" s="16" t="n">
        <v>0</v>
      </c>
      <c r="K11" s="6">
        <f>H11*(1-J11)</f>
        <v/>
      </c>
    </row>
    <row r="12">
      <c r="A12" s="17" t="inlineStr">
        <is>
          <t>O2010</t>
        </is>
      </c>
      <c r="B12" s="5" t="inlineStr">
        <is>
          <t>C010</t>
        </is>
      </c>
      <c r="C12" s="17">
        <f>IFERROR(VLOOKUP(B12,Zákazníci!$A:$C,2,FALSE)&amp;" "&amp;VLOOKUP(B12,Zákazníci!$A:$C,3,FALSE),"")</f>
        <v/>
      </c>
      <c r="D12" s="9" t="inlineStr">
        <is>
          <t>25.04.2026</t>
        </is>
      </c>
      <c r="E12" s="17" t="inlineStr">
        <is>
          <t>Údržba systému</t>
        </is>
      </c>
      <c r="F12" s="11" t="n">
        <v>5</v>
      </c>
      <c r="G12" s="10" t="n">
        <v>90</v>
      </c>
      <c r="H12" s="10">
        <f>F12*G12</f>
        <v/>
      </c>
      <c r="I12" s="17" t="inlineStr">
        <is>
          <t>Dokončená</t>
        </is>
      </c>
      <c r="J12" s="16" t="n">
        <v>0.1</v>
      </c>
      <c r="K12" s="10">
        <f>H12*(1-J12)</f>
        <v/>
      </c>
    </row>
    <row r="13">
      <c r="A13" s="12" t="inlineStr">
        <is>
          <t>SPOLU</t>
        </is>
      </c>
      <c r="B13" s="13" t="n"/>
      <c r="C13" s="13" t="n"/>
      <c r="D13" s="13" t="n"/>
      <c r="E13" s="13" t="n"/>
      <c r="F13" s="13" t="n"/>
      <c r="G13" s="13" t="n"/>
      <c r="H13" s="14">
        <f>SUM(H3:H12)</f>
        <v/>
      </c>
      <c r="I13" s="13" t="n"/>
      <c r="J13" s="13" t="n"/>
      <c r="K13" s="14">
        <f>SUM(K3:K12)</f>
        <v/>
      </c>
    </row>
  </sheetData>
  <mergeCells count="1">
    <mergeCell ref="A1:K1"/>
  </mergeCells>
  <conditionalFormatting sqref="I3:I12">
    <cfRule type="expression" priority="1" dxfId="2" stopIfTrue="1">
      <formula>I3="Dokončená"</formula>
    </cfRule>
    <cfRule type="expression" priority="2" dxfId="1" stopIfTrue="1">
      <formula>I3="Zrušená"</formula>
    </cfRule>
    <cfRule type="expression" priority="3" dxfId="3" stopIfTrue="1">
      <formula>I3="Čaká"</formula>
    </cfRule>
  </conditionalFormatting>
  <dataValidations count="1">
    <dataValidation sqref="I3:I12" showErrorMessage="1" showInputMessage="1" allowBlank="1" type="list">
      <formula1>"Dokončená,Čaká,Zrušená"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DASHBOARD – PREHĽAD ZÁKAZNÍKOV</t>
        </is>
      </c>
    </row>
    <row r="2"/>
    <row r="3">
      <c r="A3" s="18" t="inlineStr">
        <is>
          <t>Metrika</t>
        </is>
      </c>
      <c r="B3" s="18" t="inlineStr">
        <is>
          <t>Hodnota</t>
        </is>
      </c>
    </row>
    <row r="4">
      <c r="A4" s="15" t="inlineStr">
        <is>
          <t>Počet zákazníkov</t>
        </is>
      </c>
      <c r="B4" s="15">
        <f>COUNTA(Zákazníci!A3:A12)</f>
        <v/>
      </c>
    </row>
    <row r="5">
      <c r="A5" s="17" t="inlineStr">
        <is>
          <t>Celkové tržby</t>
        </is>
      </c>
      <c r="B5" s="10">
        <f>SUM(Zákazníci!I3:I12)</f>
        <v/>
      </c>
    </row>
    <row r="6">
      <c r="A6" s="15" t="inlineStr">
        <is>
          <t>Počet objednávok</t>
        </is>
      </c>
      <c r="B6" s="15">
        <f>COUNTA(Objednávky!A3:A12)</f>
        <v/>
      </c>
    </row>
    <row r="7">
      <c r="A7" s="17" t="inlineStr">
        <is>
          <t>Priemerná objednávka</t>
        </is>
      </c>
      <c r="B7" s="10">
        <f>IFERROR(SUM(Objednávky!K3:K12)/COUNTA(Objednávky!A3:A12),0)</f>
        <v/>
      </c>
    </row>
    <row r="8">
      <c r="A8" s="15" t="inlineStr">
        <is>
          <t>Počet VIP zákazníkov</t>
        </is>
      </c>
      <c r="B8" s="15">
        <f>COUNTIF(Zákazníci!H3:H12,"VIP")</f>
        <v/>
      </c>
    </row>
    <row r="9">
      <c r="A9" s="17" t="inlineStr">
        <is>
          <t>Dokončené objednávky</t>
        </is>
      </c>
      <c r="B9" s="17">
        <f>COUNTIF(Objednávky!I3:I12,"Dokončená")</f>
        <v/>
      </c>
    </row>
    <row r="10"/>
    <row r="11">
      <c r="A11" s="12" t="inlineStr">
        <is>
          <t>Prehľad tržieb podľa zákazníka</t>
        </is>
      </c>
      <c r="B11" s="13" t="n"/>
    </row>
    <row r="12">
      <c r="A12" s="18" t="inlineStr">
        <is>
          <t>Zákazník</t>
        </is>
      </c>
      <c r="B12" s="18" t="inlineStr">
        <is>
          <t>Tržby (€)</t>
        </is>
      </c>
    </row>
    <row r="13">
      <c r="A13" s="15">
        <f>Zákazníci!B3&amp;" "&amp;Zákazníci!C3</f>
        <v/>
      </c>
      <c r="B13" s="6">
        <f>Zákazníci!I3</f>
        <v/>
      </c>
    </row>
    <row r="14">
      <c r="A14" s="17">
        <f>Zákazníci!B4&amp;" "&amp;Zákazníci!C4</f>
        <v/>
      </c>
      <c r="B14" s="10">
        <f>Zákazníci!I4</f>
        <v/>
      </c>
    </row>
    <row r="15">
      <c r="A15" s="15">
        <f>Zákazníci!B5&amp;" "&amp;Zákazníci!C5</f>
        <v/>
      </c>
      <c r="B15" s="6">
        <f>Zákazníci!I5</f>
        <v/>
      </c>
    </row>
    <row r="16">
      <c r="A16" s="17">
        <f>Zákazníci!B6&amp;" "&amp;Zákazníci!C6</f>
        <v/>
      </c>
      <c r="B16" s="10">
        <f>Zákazníci!I6</f>
        <v/>
      </c>
    </row>
    <row r="17">
      <c r="A17" s="15">
        <f>Zákazníci!B7&amp;" "&amp;Zákazníci!C7</f>
        <v/>
      </c>
      <c r="B17" s="6">
        <f>Zákazníci!I7</f>
        <v/>
      </c>
    </row>
    <row r="18">
      <c r="A18" s="17">
        <f>Zákazníci!B8&amp;" "&amp;Zákazníci!C8</f>
        <v/>
      </c>
      <c r="B18" s="10">
        <f>Zákazníci!I8</f>
        <v/>
      </c>
    </row>
    <row r="19">
      <c r="A19" s="15">
        <f>Zákazníci!B9&amp;" "&amp;Zákazníci!C9</f>
        <v/>
      </c>
      <c r="B19" s="6">
        <f>Zákazníci!I9</f>
        <v/>
      </c>
    </row>
    <row r="20">
      <c r="A20" s="17">
        <f>Zákazníci!B10&amp;" "&amp;Zákazníci!C10</f>
        <v/>
      </c>
      <c r="B20" s="10">
        <f>Zákazníci!I10</f>
        <v/>
      </c>
    </row>
    <row r="21">
      <c r="A21" s="15">
        <f>Zákazníci!B11&amp;" "&amp;Zákazníci!C11</f>
        <v/>
      </c>
      <c r="B21" s="6">
        <f>Zákazníci!I11</f>
        <v/>
      </c>
    </row>
    <row r="22">
      <c r="A22" s="17">
        <f>Zákazníci!B12&amp;" "&amp;Zákazníci!C12</f>
        <v/>
      </c>
      <c r="B22" s="10">
        <f>Zákazníci!I12</f>
        <v/>
      </c>
    </row>
    <row r="23"/>
    <row r="24">
      <c r="A24" s="12" t="inlineStr">
        <is>
          <t>Rozdelenie podľa kategórie</t>
        </is>
      </c>
      <c r="B24" s="13" t="n"/>
    </row>
    <row r="25">
      <c r="A25" s="18" t="inlineStr">
        <is>
          <t>Kategória</t>
        </is>
      </c>
      <c r="B25" s="18" t="inlineStr">
        <is>
          <t>Počet</t>
        </is>
      </c>
    </row>
    <row r="26">
      <c r="A26" s="15" t="inlineStr">
        <is>
          <t>VIP</t>
        </is>
      </c>
      <c r="B26" s="15">
        <f>COUNTIF(Zákazníci!H3:H12,A26)</f>
        <v/>
      </c>
    </row>
    <row r="27">
      <c r="A27" s="17" t="inlineStr">
        <is>
          <t>Štandard</t>
        </is>
      </c>
      <c r="B27" s="17">
        <f>COUNTIF(Zákazníci!H3:H12,A27)</f>
        <v/>
      </c>
    </row>
    <row r="28">
      <c r="A28" s="15" t="inlineStr">
        <is>
          <t>Nový</t>
        </is>
      </c>
      <c r="B28" s="15">
        <f>COUNTIF(Zákazníci!H3:H12,A28)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 ht="28" customHeight="1">
      <c r="A1" s="1" t="inlineStr">
        <is>
          <t>NÁVOD NA POUŽITIE ZOŠITA</t>
        </is>
      </c>
    </row>
    <row r="2"/>
    <row r="3">
      <c r="A3" s="19" t="inlineStr">
        <is>
          <t>Zákazníci</t>
        </is>
      </c>
      <c r="B3" s="20" t="n"/>
    </row>
    <row r="4" ht="70" customHeight="1">
      <c r="A4" s="21" t="inlineStr">
        <is>
          <t>Hlavný zoznam zákazníkov s kontaktnými údajmi, kategóriou (VIP/Štandard/Nový) a automaticky vypočítanými hodnotami: celkové tržby, počet objednávok, priemerná objednávka a stav aktivity. Hodnoty v stĺpcoch I–L sa počítajú automaticky pomocou vzorcov SUMIF a COUNTIF na základe údajov z hárku Objednávky. Stĺpec Kategória obsahuje rozbaľovací zoznam (VIP, Štandard, Nový).</t>
        </is>
      </c>
      <c r="B4" s="22" t="n"/>
    </row>
    <row r="5"/>
    <row r="6">
      <c r="A6" s="19" t="inlineStr">
        <is>
          <t>Objednávky</t>
        </is>
      </c>
      <c r="B6" s="20" t="n"/>
    </row>
    <row r="7" ht="70" customHeight="1">
      <c r="A7" s="21" t="inlineStr">
        <is>
          <t>Evidencia jednotlivých objednávok zákazníkov. Stĺpec Meno zákazníka sa automaticky doplní pomocou vzorca VLOOKUP podľa ID zákazníka. Cena spolu a Cena po zľave sa počítajú automaticky. Stĺpec Stav obsahuje rozbaľovací zoznam (Dokončená, Čaká, Zrušená) s farebným zvýraznením.</t>
        </is>
      </c>
      <c r="B7" s="22" t="n"/>
    </row>
    <row r="8"/>
    <row r="9">
      <c r="A9" s="19" t="inlineStr">
        <is>
          <t>Dashboard</t>
        </is>
      </c>
      <c r="B9" s="20" t="n"/>
    </row>
    <row r="10" ht="70" customHeight="1">
      <c r="A10" s="21" t="inlineStr">
        <is>
          <t>Prehľadové kľúčové metriky (počet zákazníkov, celkové tržby, počet objednávok, priemerná hodnota objednávky, počet VIP zákazníkov, počet dokončených objednávok) a grafy: stĺpcový graf tržieb podľa zákazníka, koláčový graf rozdelenia zákazníkov podľa kategórie a čiarový graf trendu hodnoty objednávok.</t>
        </is>
      </c>
      <c r="B10" s="22" t="n"/>
    </row>
    <row r="11"/>
    <row r="12">
      <c r="A12" s="19" t="inlineStr">
        <is>
          <t>Ako upravovať údaje</t>
        </is>
      </c>
      <c r="B12" s="20" t="n"/>
    </row>
    <row r="13" ht="70" customHeight="1">
      <c r="A13" s="21" t="inlineStr">
        <is>
          <t>Bunky so žltým podfarbením (napr. Kategória, ID zákazníka, Zľava %) sú určené na úpravu. Ostatné bunky obsahujú vzorce a nemali by sa prepisovať, aby zostala zachovaná funkčnosť výpočtov a grafov. Nové riadky pridávajte pod existujúce dáta a skopírujte vzorce z posledného riadku.</t>
        </is>
      </c>
      <c r="B13" s="22" t="n"/>
    </row>
  </sheetData>
  <mergeCells count="5">
    <mergeCell ref="A1:B1"/>
    <mergeCell ref="A4:B4"/>
    <mergeCell ref="A7:B7"/>
    <mergeCell ref="A10:B10"/>
    <mergeCell ref="A13:B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2026-07-14T09:42:59Z</dcterms:created>
  <dcterms:modified xmlns:dcterms="http://purl.org/dc/terms/" xmlns:xsi="http://www.w3.org/2001/XMLSchema-instance" xsi:type="dcterms:W3CDTF">2026-07-14T09:42:59Z</dcterms:modified>
</cp:coreProperties>
</file>