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úra" sheetId="1" state="visible" r:id="rId1"/>
    <sheet xmlns:r="http://schemas.openxmlformats.org/officeDocument/2006/relationships" name="Súhrn" sheetId="2" state="visible" r:id="rId2"/>
    <sheet xmlns:r="http://schemas.openxmlformats.org/officeDocument/2006/relationships" name="Prehľad kategórií" sheetId="3" state="visible" r:id="rId3"/>
    <sheet xmlns:r="http://schemas.openxmlformats.org/officeDocument/2006/relationships" name="Inštrukci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sz val="10"/>
    </font>
    <font>
      <b val="1"/>
    </font>
    <font>
      <b val="1"/>
      <color rgb="00FFFFFF"/>
      <sz val="13"/>
    </font>
    <font>
      <b val="1"/>
      <color rgb="00FFFFFF"/>
    </font>
    <font>
      <b val="1"/>
      <color rgb="00FFFFFF"/>
      <sz val="10"/>
    </font>
    <font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3" fontId="0" fillId="4" borderId="1" applyAlignment="1" pivotButton="0" quotePrefix="0" xfId="0">
      <alignment horizontal="center" vertical="center" wrapText="1"/>
    </xf>
    <xf numFmtId="3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3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right" vertical="center"/>
    </xf>
    <xf numFmtId="0" fontId="0" fillId="2" borderId="1" pivotButton="0" quotePrefix="0" xfId="0"/>
    <xf numFmtId="3" fontId="2" fillId="2" borderId="1" applyAlignment="1" pivotButton="0" quotePrefix="0" xfId="0">
      <alignment horizontal="center" vertical="center" wrapText="1"/>
    </xf>
    <xf numFmtId="164" fontId="2" fillId="2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center" vertical="center" wrapText="1"/>
    </xf>
    <xf numFmtId="0" fontId="2" fillId="7" borderId="1" pivotButton="0" quotePrefix="0" xfId="0"/>
    <xf numFmtId="0" fontId="3" fillId="6" borderId="1" applyAlignment="1" pivotButton="0" quotePrefix="0" xfId="0">
      <alignment horizontal="left" vertical="center" wrapText="1"/>
    </xf>
    <xf numFmtId="3" fontId="0" fillId="4" borderId="1" applyAlignment="1" pivotButton="0" quotePrefix="0" xfId="0">
      <alignment horizontal="right" vertical="center"/>
    </xf>
    <xf numFmtId="0" fontId="0" fillId="0" borderId="1" pivotButton="0" quotePrefix="0" xfId="0"/>
    <xf numFmtId="164" fontId="0" fillId="0" borderId="1" pivotButton="0" quotePrefix="0" xfId="0"/>
    <xf numFmtId="0" fontId="3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center" vertical="center" wrapText="1"/>
    </xf>
    <xf numFmtId="3" fontId="6" fillId="2" borderId="1" applyAlignment="1" pivotButton="0" quotePrefix="0" xfId="0">
      <alignment horizontal="center" vertical="center" wrapText="1"/>
    </xf>
    <xf numFmtId="164" fontId="6" fillId="2" borderId="1" applyAlignment="1" pivotButton="0" quotePrefix="0" xfId="0">
      <alignment horizontal="right" vertical="center"/>
    </xf>
    <xf numFmtId="0" fontId="0" fillId="5" borderId="1" pivotButton="0" quotePrefix="0" xfId="0"/>
    <xf numFmtId="0" fontId="7" fillId="8" borderId="1" pivotButton="0" quotePrefix="0" xfId="0"/>
    <xf numFmtId="0" fontId="7" fillId="8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8" fillId="6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Hodnota evidencie vs. Hodnota po inventúre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'Súhrn'!E2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'Súhrn'!$D$3:$D$12</f>
            </numRef>
          </cat>
          <val>
            <numRef>
              <f>'Súhrn'!$E$3:$E$12</f>
            </numRef>
          </val>
        </ser>
        <ser>
          <idx val="1"/>
          <order val="1"/>
          <tx>
            <strRef>
              <f>'Súhrn'!F2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'Súhrn'!$D$3:$D$12</f>
            </numRef>
          </cat>
          <val>
            <numRef>
              <f>'Súhrn'!$F$3:$F$12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Položka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Hodnota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položiek podľa stavu</a:t>
            </a:r>
          </a:p>
        </rich>
      </tx>
    </title>
    <plotArea>
      <pieChart>
        <varyColors val="1"/>
        <ser>
          <idx val="0"/>
          <order val="0"/>
          <tx>
            <strRef>
              <f>'Súhrn'!I2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'Súhrn'!$H$3:$H$5</f>
            </numRef>
          </cat>
          <val>
            <numRef>
              <f>'Súhrn'!$I$3:$I$5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Rozdiel v €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 kategórií'!E2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'Prehľad kategórií'!$A$3:$A$7</f>
            </numRef>
          </cat>
          <val>
            <numRef>
              <f>'Prehľad kategórií'!$E$3:$E$7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Rozdiel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11</col>
      <colOff>0</colOff>
      <row>13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9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0" customWidth="1" min="3" max="3"/>
    <col width="20" customWidth="1" min="4" max="4"/>
    <col width="10" customWidth="1" min="5" max="5"/>
    <col width="18" customWidth="1" min="6" max="6"/>
    <col width="18" customWidth="1" min="7" max="7"/>
    <col width="22" customWidth="1" min="8" max="8"/>
    <col width="22" customWidth="1" min="9" max="9"/>
    <col width="12" customWidth="1" min="10" max="10"/>
    <col width="20" customWidth="1" min="11" max="11"/>
    <col width="20" customWidth="1" min="12" max="12"/>
    <col width="14" customWidth="1" min="13" max="13"/>
    <col width="14" customWidth="1" min="14" max="14"/>
    <col width="28" customWidth="1" min="15" max="15"/>
    <col width="20" customWidth="1" min="16" max="16"/>
  </cols>
  <sheetData>
    <row r="1" ht="30" customHeight="1">
      <c r="A1" s="1" t="inlineStr">
        <is>
          <t>INVENTÚRNY ZOZNAM – VZOR 2026</t>
        </is>
      </c>
      <c r="B1" s="37" t="n"/>
      <c r="C1" s="37" t="n"/>
      <c r="D1" s="37" t="n"/>
      <c r="E1" s="37" t="n"/>
      <c r="F1" s="37" t="n"/>
      <c r="G1" s="37" t="n"/>
      <c r="H1" s="37" t="n"/>
      <c r="I1" s="37" t="n"/>
      <c r="J1" s="37" t="n"/>
      <c r="K1" s="37" t="n"/>
      <c r="L1" s="37" t="n"/>
      <c r="M1" s="37" t="n"/>
      <c r="N1" s="37" t="n"/>
      <c r="O1" s="37" t="n"/>
      <c r="P1" s="38" t="n"/>
    </row>
    <row r="2" ht="40" customHeight="1">
      <c r="A2" s="2" t="inlineStr">
        <is>
          <t>Kód položky</t>
        </is>
      </c>
      <c r="B2" s="2" t="inlineStr">
        <is>
          <t>Názov položky</t>
        </is>
      </c>
      <c r="C2" s="2" t="inlineStr">
        <is>
          <t>Kategória</t>
        </is>
      </c>
      <c r="D2" s="2" t="inlineStr">
        <is>
          <t>Sklad / pobočka</t>
        </is>
      </c>
      <c r="E2" s="2" t="inlineStr">
        <is>
          <t>Jednotka</t>
        </is>
      </c>
      <c r="F2" s="2" t="inlineStr">
        <is>
          <t>Nákupná cena / ks</t>
        </is>
      </c>
      <c r="G2" s="2" t="inlineStr">
        <is>
          <t>Predajná cena / ks</t>
        </is>
      </c>
      <c r="H2" s="2" t="inlineStr">
        <is>
          <t>Množstvo podľa evidencie</t>
        </is>
      </c>
      <c r="I2" s="2" t="inlineStr">
        <is>
          <t>Skutočne zistené množstvo</t>
        </is>
      </c>
      <c r="J2" s="2" t="inlineStr">
        <is>
          <t>Rozdiel ks</t>
        </is>
      </c>
      <c r="K2" s="2" t="inlineStr">
        <is>
          <t>Hodnota evidencie</t>
        </is>
      </c>
      <c r="L2" s="2" t="inlineStr">
        <is>
          <t>Hodnota po inventúre</t>
        </is>
      </c>
      <c r="M2" s="2" t="inlineStr">
        <is>
          <t>Rozdiel v €</t>
        </is>
      </c>
      <c r="N2" s="2" t="inlineStr">
        <is>
          <t>Stav</t>
        </is>
      </c>
      <c r="O2" s="2" t="inlineStr">
        <is>
          <t>Poznámka</t>
        </is>
      </c>
      <c r="P2" s="2" t="inlineStr">
        <is>
          <t>Zodpovedná osoba</t>
        </is>
      </c>
    </row>
    <row r="3">
      <c r="A3" s="3" t="inlineStr">
        <is>
          <t>IT-001</t>
        </is>
      </c>
      <c r="B3" s="4" t="inlineStr">
        <is>
          <t>Notebook Dell 15</t>
        </is>
      </c>
      <c r="C3" s="4" t="inlineStr">
        <is>
          <t>IT technika</t>
        </is>
      </c>
      <c r="D3" s="4" t="inlineStr">
        <is>
          <t>Bratislava</t>
        </is>
      </c>
      <c r="E3" s="3" t="inlineStr">
        <is>
          <t>ks</t>
        </is>
      </c>
      <c r="F3" s="5" t="n">
        <v>899</v>
      </c>
      <c r="G3" s="5" t="n">
        <v>1199</v>
      </c>
      <c r="H3" s="6" t="n">
        <v>5</v>
      </c>
      <c r="I3" s="6" t="n">
        <v>4</v>
      </c>
      <c r="J3" s="7">
        <f>I3-H3</f>
        <v/>
      </c>
      <c r="K3" s="8">
        <f>F3*H3</f>
        <v/>
      </c>
      <c r="L3" s="8">
        <f>F3*I3</f>
        <v/>
      </c>
      <c r="M3" s="8">
        <f>L3-K3</f>
        <v/>
      </c>
      <c r="N3" s="3">
        <f>IF(J3=0,"Bez rozdielu",IF(J3&gt;0,"Prebytok","Manko"))</f>
        <v/>
      </c>
      <c r="O3" s="4" t="inlineStr">
        <is>
          <t>na doplnenie do skladu</t>
        </is>
      </c>
      <c r="P3" s="4" t="inlineStr">
        <is>
          <t>Ján Novák</t>
        </is>
      </c>
    </row>
    <row r="4">
      <c r="A4" s="9" t="inlineStr">
        <is>
          <t>NB-001</t>
        </is>
      </c>
      <c r="B4" s="10" t="inlineStr">
        <is>
          <t>Kancelárska stolička</t>
        </is>
      </c>
      <c r="C4" s="10" t="inlineStr">
        <is>
          <t>Nábytok</t>
        </is>
      </c>
      <c r="D4" s="10" t="inlineStr">
        <is>
          <t>Košice</t>
        </is>
      </c>
      <c r="E4" s="9" t="inlineStr">
        <is>
          <t>ks</t>
        </is>
      </c>
      <c r="F4" s="5" t="n">
        <v>129</v>
      </c>
      <c r="G4" s="5" t="n">
        <v>199</v>
      </c>
      <c r="H4" s="6" t="n">
        <v>12</v>
      </c>
      <c r="I4" s="6" t="n">
        <v>12</v>
      </c>
      <c r="J4" s="11">
        <f>I4-H4</f>
        <v/>
      </c>
      <c r="K4" s="12">
        <f>F4*H4</f>
        <v/>
      </c>
      <c r="L4" s="12">
        <f>F4*I4</f>
        <v/>
      </c>
      <c r="M4" s="12">
        <f>L4-K4</f>
        <v/>
      </c>
      <c r="N4" s="9">
        <f>IF(J4=0,"Bez rozdielu",IF(J4&gt;0,"Prebytok","Manko"))</f>
        <v/>
      </c>
      <c r="O4" s="10" t="inlineStr">
        <is>
          <t>bez poškodenia</t>
        </is>
      </c>
      <c r="P4" s="10" t="inlineStr">
        <is>
          <t>Mária Kováčová</t>
        </is>
      </c>
    </row>
    <row r="5">
      <c r="A5" s="3" t="inlineStr">
        <is>
          <t>IT-002</t>
        </is>
      </c>
      <c r="B5" s="4" t="inlineStr">
        <is>
          <t>Laserová tlačiareň HP</t>
        </is>
      </c>
      <c r="C5" s="4" t="inlineStr">
        <is>
          <t>IT technika</t>
        </is>
      </c>
      <c r="D5" s="4" t="inlineStr">
        <is>
          <t>Žilina</t>
        </is>
      </c>
      <c r="E5" s="3" t="inlineStr">
        <is>
          <t>ks</t>
        </is>
      </c>
      <c r="F5" s="5" t="n">
        <v>249</v>
      </c>
      <c r="G5" s="5" t="n">
        <v>349</v>
      </c>
      <c r="H5" s="6" t="n">
        <v>3</v>
      </c>
      <c r="I5" s="6" t="n">
        <v>4</v>
      </c>
      <c r="J5" s="7">
        <f>I5-H5</f>
        <v/>
      </c>
      <c r="K5" s="8">
        <f>F5*H5</f>
        <v/>
      </c>
      <c r="L5" s="8">
        <f>F5*I5</f>
        <v/>
      </c>
      <c r="M5" s="8">
        <f>L5-K5</f>
        <v/>
      </c>
      <c r="N5" s="3">
        <f>IF(J5=0,"Bez rozdielu",IF(J5&gt;0,"Prebytok","Manko"))</f>
        <v/>
      </c>
      <c r="O5" s="4" t="inlineStr">
        <is>
          <t>prebytok z predchádzajúceho skladu</t>
        </is>
      </c>
      <c r="P5" s="4" t="inlineStr">
        <is>
          <t>Peter Horváth</t>
        </is>
      </c>
    </row>
    <row r="6">
      <c r="A6" s="9" t="inlineStr">
        <is>
          <t>IT-003</t>
        </is>
      </c>
      <c r="B6" s="10" t="inlineStr">
        <is>
          <t>Mobilný telefón Samsung</t>
        </is>
      </c>
      <c r="C6" s="10" t="inlineStr">
        <is>
          <t>IT technika</t>
        </is>
      </c>
      <c r="D6" s="10" t="inlineStr">
        <is>
          <t>Nitra</t>
        </is>
      </c>
      <c r="E6" s="9" t="inlineStr">
        <is>
          <t>ks</t>
        </is>
      </c>
      <c r="F6" s="5" t="n">
        <v>459</v>
      </c>
      <c r="G6" s="5" t="n">
        <v>599</v>
      </c>
      <c r="H6" s="6" t="n">
        <v>6</v>
      </c>
      <c r="I6" s="6" t="n">
        <v>5</v>
      </c>
      <c r="J6" s="11">
        <f>I6-H6</f>
        <v/>
      </c>
      <c r="K6" s="12">
        <f>F6*H6</f>
        <v/>
      </c>
      <c r="L6" s="12">
        <f>F6*I6</f>
        <v/>
      </c>
      <c r="M6" s="12">
        <f>L6-K6</f>
        <v/>
      </c>
      <c r="N6" s="9">
        <f>IF(J6=0,"Bez rozdielu",IF(J6&gt;0,"Prebytok","Manko"))</f>
        <v/>
      </c>
      <c r="O6" s="10" t="inlineStr">
        <is>
          <t>potrebné doobjednať</t>
        </is>
      </c>
      <c r="P6" s="10" t="inlineStr">
        <is>
          <t>Zuzana Tóthová</t>
        </is>
      </c>
    </row>
    <row r="7">
      <c r="A7" s="3" t="inlineStr">
        <is>
          <t>IT-004</t>
        </is>
      </c>
      <c r="B7" s="4" t="inlineStr">
        <is>
          <t>Monitor 24"</t>
        </is>
      </c>
      <c r="C7" s="4" t="inlineStr">
        <is>
          <t>IT technika</t>
        </is>
      </c>
      <c r="D7" s="4" t="inlineStr">
        <is>
          <t>Prešov</t>
        </is>
      </c>
      <c r="E7" s="3" t="inlineStr">
        <is>
          <t>ks</t>
        </is>
      </c>
      <c r="F7" s="5" t="n">
        <v>189</v>
      </c>
      <c r="G7" s="5" t="n">
        <v>249</v>
      </c>
      <c r="H7" s="6" t="n">
        <v>10</v>
      </c>
      <c r="I7" s="6" t="n">
        <v>10</v>
      </c>
      <c r="J7" s="7">
        <f>I7-H7</f>
        <v/>
      </c>
      <c r="K7" s="8">
        <f>F7*H7</f>
        <v/>
      </c>
      <c r="L7" s="8">
        <f>F7*I7</f>
        <v/>
      </c>
      <c r="M7" s="8">
        <f>L7-K7</f>
        <v/>
      </c>
      <c r="N7" s="3">
        <f>IF(J7=0,"Bez rozdielu",IF(J7&gt;0,"Prebytok","Manko"))</f>
        <v/>
      </c>
      <c r="O7" s="4" t="inlineStr">
        <is>
          <t>bez poškodenia</t>
        </is>
      </c>
      <c r="P7" s="4" t="inlineStr">
        <is>
          <t>Martin Baláž</t>
        </is>
      </c>
    </row>
    <row r="8">
      <c r="A8" s="9" t="inlineStr">
        <is>
          <t>SK-001</t>
        </is>
      </c>
      <c r="B8" s="10" t="inlineStr">
        <is>
          <t>Regál kovový</t>
        </is>
      </c>
      <c r="C8" s="10" t="inlineStr">
        <is>
          <t>Skladové vybavenie</t>
        </is>
      </c>
      <c r="D8" s="10" t="inlineStr">
        <is>
          <t>Banská Bystrica</t>
        </is>
      </c>
      <c r="E8" s="9" t="inlineStr">
        <is>
          <t>ks</t>
        </is>
      </c>
      <c r="F8" s="5" t="n">
        <v>85</v>
      </c>
      <c r="G8" s="5" t="n">
        <v>120</v>
      </c>
      <c r="H8" s="6" t="n">
        <v>8</v>
      </c>
      <c r="I8" s="6" t="n">
        <v>7</v>
      </c>
      <c r="J8" s="11">
        <f>I8-H8</f>
        <v/>
      </c>
      <c r="K8" s="12">
        <f>F8*H8</f>
        <v/>
      </c>
      <c r="L8" s="12">
        <f>F8*I8</f>
        <v/>
      </c>
      <c r="M8" s="12">
        <f>L8-K8</f>
        <v/>
      </c>
      <c r="N8" s="9">
        <f>IF(J8=0,"Bez rozdielu",IF(J8&gt;0,"Prebytok","Manko"))</f>
        <v/>
      </c>
      <c r="O8" s="10" t="inlineStr">
        <is>
          <t>na doplnenie do skladu</t>
        </is>
      </c>
      <c r="P8" s="10" t="inlineStr">
        <is>
          <t>Katarína Hudáková</t>
        </is>
      </c>
    </row>
    <row r="9">
      <c r="A9" s="3" t="inlineStr">
        <is>
          <t>KP-001</t>
        </is>
      </c>
      <c r="B9" s="4" t="inlineStr">
        <is>
          <t>Kartón A4 papier</t>
        </is>
      </c>
      <c r="C9" s="4" t="inlineStr">
        <is>
          <t>Kancelárske potreby</t>
        </is>
      </c>
      <c r="D9" s="4" t="inlineStr">
        <is>
          <t>Trnava</t>
        </is>
      </c>
      <c r="E9" s="3" t="inlineStr">
        <is>
          <t>bal.</t>
        </is>
      </c>
      <c r="F9" s="5" t="n">
        <v>4.5</v>
      </c>
      <c r="G9" s="5" t="n">
        <v>6.9</v>
      </c>
      <c r="H9" s="6" t="n">
        <v>40</v>
      </c>
      <c r="I9" s="6" t="n">
        <v>42</v>
      </c>
      <c r="J9" s="7">
        <f>I9-H9</f>
        <v/>
      </c>
      <c r="K9" s="8">
        <f>F9*H9</f>
        <v/>
      </c>
      <c r="L9" s="8">
        <f>F9*I9</f>
        <v/>
      </c>
      <c r="M9" s="8">
        <f>L9-K9</f>
        <v/>
      </c>
      <c r="N9" s="3">
        <f>IF(J9=0,"Bez rozdielu",IF(J9&gt;0,"Prebytok","Manko"))</f>
        <v/>
      </c>
      <c r="O9" s="4" t="inlineStr">
        <is>
          <t>prebytok z nákupu</t>
        </is>
      </c>
      <c r="P9" s="4" t="inlineStr">
        <is>
          <t>Lukáš Varga</t>
        </is>
      </c>
    </row>
    <row r="10">
      <c r="A10" s="9" t="inlineStr">
        <is>
          <t>SP-001</t>
        </is>
      </c>
      <c r="B10" s="10" t="inlineStr">
        <is>
          <t>Tonery čierne</t>
        </is>
      </c>
      <c r="C10" s="10" t="inlineStr">
        <is>
          <t>Spotrebný materiál</t>
        </is>
      </c>
      <c r="D10" s="10" t="inlineStr">
        <is>
          <t>Trenčín</t>
        </is>
      </c>
      <c r="E10" s="9" t="inlineStr">
        <is>
          <t>ks</t>
        </is>
      </c>
      <c r="F10" s="5" t="n">
        <v>18.9</v>
      </c>
      <c r="G10" s="5" t="n">
        <v>27.5</v>
      </c>
      <c r="H10" s="6" t="n">
        <v>15</v>
      </c>
      <c r="I10" s="6" t="n">
        <v>14</v>
      </c>
      <c r="J10" s="11">
        <f>I10-H10</f>
        <v/>
      </c>
      <c r="K10" s="12">
        <f>F10*H10</f>
        <v/>
      </c>
      <c r="L10" s="12">
        <f>F10*I10</f>
        <v/>
      </c>
      <c r="M10" s="12">
        <f>L10-K10</f>
        <v/>
      </c>
      <c r="N10" s="9">
        <f>IF(J10=0,"Bez rozdielu",IF(J10&gt;0,"Prebytok","Manko"))</f>
        <v/>
      </c>
      <c r="O10" s="10" t="inlineStr">
        <is>
          <t>potrebné doobjednať</t>
        </is>
      </c>
      <c r="P10" s="10" t="inlineStr">
        <is>
          <t>Eva Šimková</t>
        </is>
      </c>
    </row>
    <row r="11">
      <c r="A11" s="3" t="inlineStr">
        <is>
          <t>IT-005</t>
        </is>
      </c>
      <c r="B11" s="4" t="inlineStr">
        <is>
          <t>Skener dokumentov</t>
        </is>
      </c>
      <c r="C11" s="4" t="inlineStr">
        <is>
          <t>IT technika</t>
        </is>
      </c>
      <c r="D11" s="4" t="inlineStr">
        <is>
          <t>Martin</t>
        </is>
      </c>
      <c r="E11" s="3" t="inlineStr">
        <is>
          <t>ks</t>
        </is>
      </c>
      <c r="F11" s="5" t="n">
        <v>199</v>
      </c>
      <c r="G11" s="5" t="n">
        <v>279</v>
      </c>
      <c r="H11" s="6" t="n">
        <v>2</v>
      </c>
      <c r="I11" s="6" t="n">
        <v>2</v>
      </c>
      <c r="J11" s="7">
        <f>I11-H11</f>
        <v/>
      </c>
      <c r="K11" s="8">
        <f>F11*H11</f>
        <v/>
      </c>
      <c r="L11" s="8">
        <f>F11*I11</f>
        <v/>
      </c>
      <c r="M11" s="8">
        <f>L11-K11</f>
        <v/>
      </c>
      <c r="N11" s="3">
        <f>IF(J11=0,"Bez rozdielu",IF(J11&gt;0,"Prebytok","Manko"))</f>
        <v/>
      </c>
      <c r="O11" s="4" t="inlineStr">
        <is>
          <t>bez poškodenia</t>
        </is>
      </c>
      <c r="P11" s="4" t="inlineStr">
        <is>
          <t>Ján Novák</t>
        </is>
      </c>
    </row>
    <row r="12">
      <c r="A12" s="9" t="inlineStr">
        <is>
          <t>KP-002</t>
        </is>
      </c>
      <c r="B12" s="10" t="inlineStr">
        <is>
          <t>Šanóny A4</t>
        </is>
      </c>
      <c r="C12" s="10" t="inlineStr">
        <is>
          <t>Kancelárske potreby</t>
        </is>
      </c>
      <c r="D12" s="10" t="inlineStr">
        <is>
          <t>Poprad</t>
        </is>
      </c>
      <c r="E12" s="9" t="inlineStr">
        <is>
          <t>ks</t>
        </is>
      </c>
      <c r="F12" s="5" t="n">
        <v>1.2</v>
      </c>
      <c r="G12" s="5" t="n">
        <v>1.9</v>
      </c>
      <c r="H12" s="6" t="n">
        <v>30</v>
      </c>
      <c r="I12" s="6" t="n">
        <v>28</v>
      </c>
      <c r="J12" s="11">
        <f>I12-H12</f>
        <v/>
      </c>
      <c r="K12" s="12">
        <f>F12*H12</f>
        <v/>
      </c>
      <c r="L12" s="12">
        <f>F12*I12</f>
        <v/>
      </c>
      <c r="M12" s="12">
        <f>L12-K12</f>
        <v/>
      </c>
      <c r="N12" s="9">
        <f>IF(J12=0,"Bez rozdielu",IF(J12&gt;0,"Prebytok","Manko"))</f>
        <v/>
      </c>
      <c r="O12" s="10" t="inlineStr">
        <is>
          <t>poškodené obaly</t>
        </is>
      </c>
      <c r="P12" s="10" t="inlineStr">
        <is>
          <t>Mária Kováčová</t>
        </is>
      </c>
    </row>
    <row r="13" ht="22" customHeight="1">
      <c r="A13" s="2" t="inlineStr">
        <is>
          <t>SPOLU</t>
        </is>
      </c>
      <c r="B13" s="13" t="inlineStr"/>
      <c r="C13" s="13" t="inlineStr"/>
      <c r="D13" s="13" t="inlineStr"/>
      <c r="E13" s="13" t="inlineStr"/>
      <c r="F13" s="13" t="inlineStr"/>
      <c r="G13" s="13" t="inlineStr"/>
      <c r="H13" s="14">
        <f>SUM(H3:H12)</f>
        <v/>
      </c>
      <c r="I13" s="14">
        <f>SUM(I3:I12)</f>
        <v/>
      </c>
      <c r="J13" s="14">
        <f>SUM(J3:J12)</f>
        <v/>
      </c>
      <c r="K13" s="15">
        <f>SUM(K3:K12)</f>
        <v/>
      </c>
      <c r="L13" s="15">
        <f>SUM(L3:L12)</f>
        <v/>
      </c>
      <c r="M13" s="15">
        <f>SUM(M3:M12)</f>
        <v/>
      </c>
      <c r="N13" s="13" t="inlineStr"/>
      <c r="O13" s="13" t="inlineStr"/>
      <c r="P13" s="13" t="inlineStr"/>
    </row>
  </sheetData>
  <mergeCells count="1">
    <mergeCell ref="A1:P1"/>
  </mergeCells>
  <conditionalFormatting sqref="J3:J12">
    <cfRule type="expression" priority="1" dxfId="0" stopIfTrue="1">
      <formula>J3&gt;0</formula>
    </cfRule>
    <cfRule type="expression" priority="2" dxfId="1" stopIfTrue="1">
      <formula>J3&lt;0</formula>
    </cfRule>
  </conditionalFormatting>
  <conditionalFormatting sqref="M3:M12">
    <cfRule type="expression" priority="3" dxfId="0" stopIfTrue="1">
      <formula>M3&gt;0</formula>
    </cfRule>
    <cfRule type="expression" priority="4" dxfId="1" stopIfTrue="1">
      <formula>M3&lt;0</formula>
    </cfRule>
  </conditionalFormatting>
  <conditionalFormatting sqref="N3:N12">
    <cfRule type="expression" priority="5" dxfId="0" stopIfTrue="1">
      <formula>N3="Prebytok"</formula>
    </cfRule>
    <cfRule type="expression" priority="6" dxfId="1" stopIfTrue="1">
      <formula>N3="Manko"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4" customWidth="1" min="3" max="3"/>
    <col width="22" customWidth="1" min="4" max="4"/>
    <col width="22" customWidth="1" min="5" max="5"/>
    <col width="18" customWidth="1" min="6" max="6"/>
    <col width="16" customWidth="1" min="8" max="8"/>
    <col width="12" customWidth="1" min="9" max="9"/>
  </cols>
  <sheetData>
    <row r="1" ht="32" customHeight="1">
      <c r="A1" s="1" t="inlineStr">
        <is>
          <t>SÚHRN INVENTÚRY – DASHBOARD 2026</t>
        </is>
      </c>
      <c r="B1" s="37" t="n"/>
      <c r="C1" s="37" t="n"/>
      <c r="D1" s="37" t="n"/>
      <c r="E1" s="37" t="n"/>
      <c r="F1" s="38" t="n"/>
    </row>
    <row r="2" ht="24" customHeight="1">
      <c r="A2" s="2" t="inlineStr">
        <is>
          <t>Ukazovateľ</t>
        </is>
      </c>
      <c r="B2" s="2" t="inlineStr">
        <is>
          <t>Hodnota</t>
        </is>
      </c>
      <c r="D2" s="16" t="inlineStr">
        <is>
          <t>Položka</t>
        </is>
      </c>
      <c r="E2" s="16" t="inlineStr">
        <is>
          <t>Hodn. evidencie</t>
        </is>
      </c>
      <c r="F2" s="16" t="inlineStr">
        <is>
          <t>Hodn. po inventúre</t>
        </is>
      </c>
      <c r="H2" s="17" t="inlineStr">
        <is>
          <t>Stav</t>
        </is>
      </c>
      <c r="I2" s="17" t="inlineStr">
        <is>
          <t>Počet</t>
        </is>
      </c>
    </row>
    <row r="3">
      <c r="A3" s="18" t="inlineStr">
        <is>
          <t>Celkový počet položiek</t>
        </is>
      </c>
      <c r="B3" s="19">
        <f>COUNTA(Inventúra!B3:B12)</f>
        <v/>
      </c>
      <c r="D3" s="20" t="inlineStr">
        <is>
          <t>Notebook Dell</t>
        </is>
      </c>
      <c r="E3" s="21">
        <f>Inventúra!K3</f>
        <v/>
      </c>
      <c r="F3" s="21">
        <f>Inventúra!L3</f>
        <v/>
      </c>
      <c r="H3" s="20" t="inlineStr">
        <is>
          <t>Bez rozdielu</t>
        </is>
      </c>
      <c r="I3" s="20">
        <f>COUNTIF(Inventúra!N3:N12,"Bez rozdielu")</f>
        <v/>
      </c>
    </row>
    <row r="4">
      <c r="A4" s="22" t="inlineStr">
        <is>
          <t>Počet položiek bez rozdielu</t>
        </is>
      </c>
      <c r="B4" s="19">
        <f>COUNTIF(Inventúra!N3:N12,"Bez rozdielu")</f>
        <v/>
      </c>
      <c r="D4" s="20" t="inlineStr">
        <is>
          <t>Kant. stolička</t>
        </is>
      </c>
      <c r="E4" s="21">
        <f>Inventúra!K4</f>
        <v/>
      </c>
      <c r="F4" s="21">
        <f>Inventúra!L4</f>
        <v/>
      </c>
      <c r="H4" s="20" t="inlineStr">
        <is>
          <t>Prebytok</t>
        </is>
      </c>
      <c r="I4" s="20">
        <f>COUNTIF(Inventúra!N3:N12,"Prebytok")</f>
        <v/>
      </c>
    </row>
    <row r="5">
      <c r="A5" s="18" t="inlineStr">
        <is>
          <t>Počet prebytkov</t>
        </is>
      </c>
      <c r="B5" s="19">
        <f>COUNTIF(Inventúra!N3:N12,"Prebytok")</f>
        <v/>
      </c>
      <c r="D5" s="20" t="inlineStr">
        <is>
          <t>Tlačiareň HP</t>
        </is>
      </c>
      <c r="E5" s="21">
        <f>Inventúra!K5</f>
        <v/>
      </c>
      <c r="F5" s="21">
        <f>Inventúra!L5</f>
        <v/>
      </c>
      <c r="H5" s="20" t="inlineStr">
        <is>
          <t>Manko</t>
        </is>
      </c>
      <c r="I5" s="20">
        <f>COUNTIF(Inventúra!N3:N12,"Manko")</f>
        <v/>
      </c>
    </row>
    <row r="6">
      <c r="A6" s="22" t="inlineStr">
        <is>
          <t>Počet mank</t>
        </is>
      </c>
      <c r="B6" s="19">
        <f>COUNTIF(Inventúra!N3:N12,"Manko")</f>
        <v/>
      </c>
      <c r="D6" s="20" t="inlineStr">
        <is>
          <t>Samsung tel.</t>
        </is>
      </c>
      <c r="E6" s="21">
        <f>Inventúra!K6</f>
        <v/>
      </c>
      <c r="F6" s="21">
        <f>Inventúra!L6</f>
        <v/>
      </c>
    </row>
    <row r="7">
      <c r="A7" s="18" t="inlineStr">
        <is>
          <t>Celková hodnota evidencie (€)</t>
        </is>
      </c>
      <c r="B7" s="23">
        <f>SUM(Inventúra!K3:K12)</f>
        <v/>
      </c>
      <c r="D7" s="20" t="inlineStr">
        <is>
          <t>Monitor 24"</t>
        </is>
      </c>
      <c r="E7" s="21">
        <f>Inventúra!K7</f>
        <v/>
      </c>
      <c r="F7" s="21">
        <f>Inventúra!L7</f>
        <v/>
      </c>
    </row>
    <row r="8">
      <c r="A8" s="22" t="inlineStr">
        <is>
          <t>Celková hodnota po inventúre (€)</t>
        </is>
      </c>
      <c r="B8" s="23">
        <f>SUM(Inventúra!L3:L12)</f>
        <v/>
      </c>
      <c r="D8" s="20" t="inlineStr">
        <is>
          <t>Regál kovový</t>
        </is>
      </c>
      <c r="E8" s="21">
        <f>Inventúra!K8</f>
        <v/>
      </c>
      <c r="F8" s="21">
        <f>Inventúra!L8</f>
        <v/>
      </c>
    </row>
    <row r="9">
      <c r="A9" s="18" t="inlineStr">
        <is>
          <t>Celkový rozdiel v € (netto)</t>
        </is>
      </c>
      <c r="B9" s="23">
        <f>SUM(Inventúra!M3:M12)</f>
        <v/>
      </c>
      <c r="D9" s="20" t="inlineStr">
        <is>
          <t>A4 papier</t>
        </is>
      </c>
      <c r="E9" s="21">
        <f>Inventúra!K9</f>
        <v/>
      </c>
      <c r="F9" s="21">
        <f>Inventúra!L9</f>
        <v/>
      </c>
    </row>
    <row r="10">
      <c r="A10" s="22" t="inlineStr">
        <is>
          <t>Manko spolu (€)</t>
        </is>
      </c>
      <c r="B10" s="23">
        <f>SUMIF(Inventúra!N3:N12,"Manko",Inventúra!M3:M12)</f>
        <v/>
      </c>
      <c r="D10" s="20" t="inlineStr">
        <is>
          <t>Tonery</t>
        </is>
      </c>
      <c r="E10" s="21">
        <f>Inventúra!K10</f>
        <v/>
      </c>
      <c r="F10" s="21">
        <f>Inventúra!L10</f>
        <v/>
      </c>
    </row>
    <row r="11">
      <c r="A11" s="18" t="inlineStr">
        <is>
          <t>Prebytok spolu (€)</t>
        </is>
      </c>
      <c r="B11" s="24">
        <f>SUMIF(Inventúra!N3:N12,"Prebytok",Inventúra!M3:M12)</f>
        <v/>
      </c>
      <c r="D11" s="20" t="inlineStr">
        <is>
          <t>Skener</t>
        </is>
      </c>
      <c r="E11" s="21">
        <f>Inventúra!K11</f>
        <v/>
      </c>
      <c r="F11" s="21">
        <f>Inventúra!L11</f>
        <v/>
      </c>
    </row>
    <row r="12" ht="20" customHeight="1">
      <c r="A12" s="22" t="inlineStr">
        <is>
          <t>Podiel položiek s rozdielom (%)</t>
        </is>
      </c>
      <c r="B12" s="25">
        <f>IFERROR((B5+B6)/B3,0)</f>
        <v/>
      </c>
      <c r="D12" s="20" t="inlineStr">
        <is>
          <t>Šanóny A4</t>
        </is>
      </c>
      <c r="E12" s="21">
        <f>Inventúra!K12</f>
        <v/>
      </c>
      <c r="F12" s="21">
        <f>Inventúra!L12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22" customWidth="1" min="3" max="3"/>
    <col width="22" customWidth="1" min="4" max="4"/>
    <col width="16" customWidth="1" min="5" max="5"/>
    <col width="14" customWidth="1" min="6" max="6"/>
    <col width="16" customWidth="1" min="7" max="7"/>
  </cols>
  <sheetData>
    <row r="1" ht="28" customHeight="1">
      <c r="A1" s="26" t="inlineStr">
        <is>
          <t>PREHĽAD PODĽA KATEGÓRIÍ – 2026</t>
        </is>
      </c>
      <c r="B1" s="37" t="n"/>
      <c r="C1" s="37" t="n"/>
      <c r="D1" s="37" t="n"/>
      <c r="E1" s="37" t="n"/>
      <c r="F1" s="37" t="n"/>
      <c r="G1" s="38" t="n"/>
    </row>
    <row r="2" ht="36" customHeight="1">
      <c r="A2" s="2" t="inlineStr">
        <is>
          <t>Kategória</t>
        </is>
      </c>
      <c r="B2" s="2" t="inlineStr">
        <is>
          <t>Počet položiek</t>
        </is>
      </c>
      <c r="C2" s="2" t="inlineStr">
        <is>
          <t>Hodnota evidencie</t>
        </is>
      </c>
      <c r="D2" s="2" t="inlineStr">
        <is>
          <t>Hodnota po inventúre</t>
        </is>
      </c>
      <c r="E2" s="2" t="inlineStr">
        <is>
          <t>Rozdiel v €</t>
        </is>
      </c>
      <c r="F2" s="2" t="inlineStr">
        <is>
          <t>Počet mank</t>
        </is>
      </c>
      <c r="G2" s="2" t="inlineStr">
        <is>
          <t>Počet prebytkov</t>
        </is>
      </c>
    </row>
    <row r="3">
      <c r="A3" s="22" t="inlineStr">
        <is>
          <t>IT technika</t>
        </is>
      </c>
      <c r="B3" s="7">
        <f>COUNTIF(Inventúra!C3:C12,A3)</f>
        <v/>
      </c>
      <c r="C3" s="8">
        <f>SUMIF(Inventúra!C3:C12,A3,Inventúra!K3:K12)</f>
        <v/>
      </c>
      <c r="D3" s="8">
        <f>SUMIF(Inventúra!C3:C12,A3,Inventúra!L3:L12)</f>
        <v/>
      </c>
      <c r="E3" s="8">
        <f>D3-C3</f>
        <v/>
      </c>
      <c r="F3" s="7">
        <f>COUNTIFS(Inventúra!C3:C12,A3,Inventúra!N3:N12,"Manko")</f>
        <v/>
      </c>
      <c r="G3" s="7">
        <f>COUNTIFS(Inventúra!C3:C12,A3,Inventúra!N3:N12,"Prebytok")</f>
        <v/>
      </c>
    </row>
    <row r="4">
      <c r="A4" s="27" t="inlineStr">
        <is>
          <t>Nábytok</t>
        </is>
      </c>
      <c r="B4" s="11">
        <f>COUNTIF(Inventúra!C3:C12,A4)</f>
        <v/>
      </c>
      <c r="C4" s="12">
        <f>SUMIF(Inventúra!C3:C12,A4,Inventúra!K3:K12)</f>
        <v/>
      </c>
      <c r="D4" s="12">
        <f>SUMIF(Inventúra!C3:C12,A4,Inventúra!L3:L12)</f>
        <v/>
      </c>
      <c r="E4" s="12">
        <f>D4-C4</f>
        <v/>
      </c>
      <c r="F4" s="11">
        <f>COUNTIFS(Inventúra!C3:C12,A4,Inventúra!N3:N12,"Manko")</f>
        <v/>
      </c>
      <c r="G4" s="11">
        <f>COUNTIFS(Inventúra!C3:C12,A4,Inventúra!N3:N12,"Prebytok")</f>
        <v/>
      </c>
    </row>
    <row r="5">
      <c r="A5" s="22" t="inlineStr">
        <is>
          <t>Skladové vybavenie</t>
        </is>
      </c>
      <c r="B5" s="7">
        <f>COUNTIF(Inventúra!C3:C12,A5)</f>
        <v/>
      </c>
      <c r="C5" s="8">
        <f>SUMIF(Inventúra!C3:C12,A5,Inventúra!K3:K12)</f>
        <v/>
      </c>
      <c r="D5" s="8">
        <f>SUMIF(Inventúra!C3:C12,A5,Inventúra!L3:L12)</f>
        <v/>
      </c>
      <c r="E5" s="8">
        <f>D5-C5</f>
        <v/>
      </c>
      <c r="F5" s="7">
        <f>COUNTIFS(Inventúra!C3:C12,A5,Inventúra!N3:N12,"Manko")</f>
        <v/>
      </c>
      <c r="G5" s="7">
        <f>COUNTIFS(Inventúra!C3:C12,A5,Inventúra!N3:N12,"Prebytok")</f>
        <v/>
      </c>
    </row>
    <row r="6">
      <c r="A6" s="27" t="inlineStr">
        <is>
          <t>Kancelárske potreby</t>
        </is>
      </c>
      <c r="B6" s="11">
        <f>COUNTIF(Inventúra!C3:C12,A6)</f>
        <v/>
      </c>
      <c r="C6" s="12">
        <f>SUMIF(Inventúra!C3:C12,A6,Inventúra!K3:K12)</f>
        <v/>
      </c>
      <c r="D6" s="12">
        <f>SUMIF(Inventúra!C3:C12,A6,Inventúra!L3:L12)</f>
        <v/>
      </c>
      <c r="E6" s="12">
        <f>D6-C6</f>
        <v/>
      </c>
      <c r="F6" s="11">
        <f>COUNTIFS(Inventúra!C3:C12,A6,Inventúra!N3:N12,"Manko")</f>
        <v/>
      </c>
      <c r="G6" s="11">
        <f>COUNTIFS(Inventúra!C3:C12,A6,Inventúra!N3:N12,"Prebytok")</f>
        <v/>
      </c>
    </row>
    <row r="7">
      <c r="A7" s="22" t="inlineStr">
        <is>
          <t>Spotrebný materiál</t>
        </is>
      </c>
      <c r="B7" s="7">
        <f>COUNTIF(Inventúra!C3:C12,A7)</f>
        <v/>
      </c>
      <c r="C7" s="8">
        <f>SUMIF(Inventúra!C3:C12,A7,Inventúra!K3:K12)</f>
        <v/>
      </c>
      <c r="D7" s="8">
        <f>SUMIF(Inventúra!C3:C12,A7,Inventúra!L3:L12)</f>
        <v/>
      </c>
      <c r="E7" s="8">
        <f>D7-C7</f>
        <v/>
      </c>
      <c r="F7" s="7">
        <f>COUNTIFS(Inventúra!C3:C12,A7,Inventúra!N3:N12,"Manko")</f>
        <v/>
      </c>
      <c r="G7" s="7">
        <f>COUNTIFS(Inventúra!C3:C12,A7,Inventúra!N3:N12,"Prebytok")</f>
        <v/>
      </c>
    </row>
    <row r="8">
      <c r="A8" s="28" t="inlineStr">
        <is>
          <t>SPOLU</t>
        </is>
      </c>
      <c r="B8" s="29">
        <f>SUM(B3:B7)</f>
        <v/>
      </c>
      <c r="C8" s="30">
        <f>SUM(C3:C7)</f>
        <v/>
      </c>
      <c r="D8" s="30">
        <f>SUM(D3:D7)</f>
        <v/>
      </c>
      <c r="E8" s="30">
        <f>SUM(E3:E7)</f>
        <v/>
      </c>
      <c r="F8" s="29">
        <f>SUM(F3:F7)</f>
        <v/>
      </c>
      <c r="G8" s="29">
        <f>SUM(G3:G7)</f>
        <v/>
      </c>
    </row>
  </sheetData>
  <mergeCells count="1">
    <mergeCell ref="A1:G1"/>
  </mergeCells>
  <conditionalFormatting sqref="E3:E7">
    <cfRule type="expression" priority="1" dxfId="0" stopIfTrue="1">
      <formula>E3&gt;0</formula>
    </cfRule>
    <cfRule type="expression" priority="2" dxfId="1" stopIfTrue="1">
      <formula>E3&lt;0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70" customWidth="1" min="2" max="2"/>
  </cols>
  <sheetData>
    <row r="1" ht="30" customHeight="1">
      <c r="A1" s="26" t="inlineStr">
        <is>
          <t>INŠTRUKCIE PRE POUŽÍVATEĽA – INVENTÚRNA ŠABLÓNA</t>
        </is>
      </c>
      <c r="B1" s="38" t="n"/>
    </row>
    <row r="2" ht="18" customHeight="1">
      <c r="A2" s="31" t="inlineStr"/>
      <c r="B2" s="10" t="inlineStr"/>
    </row>
    <row r="3" ht="22" customHeight="1">
      <c r="A3" s="32" t="inlineStr">
        <is>
          <t>1.</t>
        </is>
      </c>
      <c r="B3" s="33" t="inlineStr">
        <is>
          <t>AKO DOPĹŇAŤ POLOŽKY DO HÁRKU "Inventúra"</t>
        </is>
      </c>
    </row>
    <row r="4" ht="18" customHeight="1">
      <c r="A4" s="34" t="inlineStr"/>
      <c r="B4" s="35" t="inlineStr">
        <is>
          <t>• Každú položku zapíšte do nového riadku. Vyplňte stĺpce: Kód položky, Názov,</t>
        </is>
      </c>
    </row>
    <row r="5" ht="18" customHeight="1">
      <c r="A5" s="31" t="inlineStr"/>
      <c r="B5" s="36" t="inlineStr">
        <is>
          <t xml:space="preserve">  Kategória, Sklad / pobočka, Jednotka, Nákupná cena / ks, Predajná cena / ks.</t>
        </is>
      </c>
    </row>
    <row r="6" ht="18" customHeight="1">
      <c r="A6" s="34" t="inlineStr"/>
      <c r="B6" s="35" t="inlineStr">
        <is>
          <t>• Stĺpce Množstvo podľa evidencie a Skutočne zistené množstvo sú vstupné bunky</t>
        </is>
      </c>
    </row>
    <row r="7" ht="18" customHeight="1">
      <c r="A7" s="31" t="inlineStr"/>
      <c r="B7" s="36" t="inlineStr">
        <is>
          <t xml:space="preserve">  (sfarbené svetložltou). Vyplňte ich ručne podľa skladovej evidencie a fyzického prepočtu.</t>
        </is>
      </c>
    </row>
    <row r="8" ht="18" customHeight="1">
      <c r="A8" s="34" t="inlineStr"/>
      <c r="B8" s="35" t="inlineStr">
        <is>
          <t>• Ostatné stĺpce (Rozdiel ks, Hodnota evidencie, Hodnota po inventúre,</t>
        </is>
      </c>
    </row>
    <row r="9" ht="18" customHeight="1">
      <c r="A9" s="31" t="inlineStr"/>
      <c r="B9" s="36" t="inlineStr">
        <is>
          <t xml:space="preserve">  Rozdiel v €, Stav) sa vypočítajú automaticky pomocou vzorcov.</t>
        </is>
      </c>
    </row>
    <row r="10" ht="18" customHeight="1">
      <c r="A10" s="31" t="inlineStr"/>
      <c r="B10" s="10" t="inlineStr"/>
    </row>
    <row r="11" ht="22" customHeight="1">
      <c r="A11" s="32" t="inlineStr">
        <is>
          <t>2.</t>
        </is>
      </c>
      <c r="B11" s="33" t="inlineStr">
        <is>
          <t>ČO ZNAMENÁ "SKUTOČNE ZISTENÉ MNOŽSTVO"</t>
        </is>
      </c>
    </row>
    <row r="12" ht="18" customHeight="1">
      <c r="A12" s="34" t="inlineStr"/>
      <c r="B12" s="35" t="inlineStr">
        <is>
          <t>• Je to množstvo fyzicky odpočítané pri inventúre - t. j. fyzický stav skladu alebo</t>
        </is>
      </c>
    </row>
    <row r="13" ht="18" customHeight="1">
      <c r="A13" s="31" t="inlineStr"/>
      <c r="B13" s="36" t="inlineStr">
        <is>
          <t xml:space="preserve">  kancelárie v deň vykonania inventúry. Musí sa zhodovať s fyzickým prepočtom,</t>
        </is>
      </c>
    </row>
    <row r="14" ht="18" customHeight="1">
      <c r="A14" s="34" t="inlineStr"/>
      <c r="B14" s="35" t="inlineStr">
        <is>
          <t xml:space="preserve">  nie s údajom v systéme.</t>
        </is>
      </c>
    </row>
    <row r="15" ht="18" customHeight="1">
      <c r="A15" s="31" t="inlineStr"/>
      <c r="B15" s="10" t="inlineStr"/>
    </row>
    <row r="16" ht="22" customHeight="1">
      <c r="A16" s="32" t="inlineStr">
        <is>
          <t>3.</t>
        </is>
      </c>
      <c r="B16" s="33" t="inlineStr">
        <is>
          <t>AKO VYHODNOCOVAŤ MANKÁ A PREBYTKY</t>
        </is>
      </c>
    </row>
    <row r="17" ht="18" customHeight="1">
      <c r="A17" s="31" t="inlineStr"/>
      <c r="B17" s="36" t="inlineStr">
        <is>
          <t>• MANKO: skutočné množstvo je nižšie ako evidované - záporný rozdiel (červené),</t>
        </is>
      </c>
    </row>
    <row r="18" ht="18" customHeight="1">
      <c r="A18" s="34" t="inlineStr"/>
      <c r="B18" s="35" t="inlineStr">
        <is>
          <t xml:space="preserve">  treba preveriť príčinu (krádež, strata, chyba v evidencii) a vykonať opravu.</t>
        </is>
      </c>
    </row>
    <row r="19" ht="18" customHeight="1">
      <c r="A19" s="31" t="inlineStr"/>
      <c r="B19" s="36" t="inlineStr">
        <is>
          <t>• PREBYTOK: skutočné množstvo je vyššie ako evidované - kladný rozdiel (zelené),</t>
        </is>
      </c>
    </row>
    <row r="20" ht="18" customHeight="1">
      <c r="A20" s="34" t="inlineStr"/>
      <c r="B20" s="35" t="inlineStr">
        <is>
          <t xml:space="preserve">  treba dohľadať pôvod prebytku (neevidovaný nákup, chyba zaúčtovania).</t>
        </is>
      </c>
    </row>
    <row r="21" ht="18" customHeight="1">
      <c r="A21" s="31" t="inlineStr"/>
      <c r="B21" s="36" t="inlineStr">
        <is>
          <t>• Bez rozdielu: inventúra súhlasí s evidenciou - žiadna akcia nie je potrebná.</t>
        </is>
      </c>
    </row>
    <row r="22" ht="18" customHeight="1">
      <c r="A22" s="31" t="inlineStr"/>
      <c r="B22" s="10" t="inlineStr"/>
    </row>
    <row r="23" ht="22" customHeight="1">
      <c r="A23" s="32" t="inlineStr">
        <is>
          <t>4.</t>
        </is>
      </c>
      <c r="B23" s="33" t="inlineStr">
        <is>
          <t>VHODNOSŤ ŠABLÓNY</t>
        </is>
      </c>
    </row>
    <row r="24" ht="18" customHeight="1">
      <c r="A24" s="34" t="inlineStr"/>
      <c r="B24" s="35" t="inlineStr">
        <is>
          <t>• Šablóna je určená pre sklad, maloobchod, kancelársku aj IT inventúru.</t>
        </is>
      </c>
    </row>
    <row r="25" ht="18" customHeight="1">
      <c r="A25" s="31" t="inlineStr"/>
      <c r="B25" s="36" t="inlineStr">
        <is>
          <t>• Môže ju použiť malá firma, živnostník aj väčší podnik s viacerými pobočkami.</t>
        </is>
      </c>
    </row>
    <row r="26" ht="18" customHeight="1">
      <c r="A26" s="31" t="inlineStr"/>
      <c r="B26" s="10" t="inlineStr"/>
    </row>
    <row r="27" ht="22" customHeight="1">
      <c r="A27" s="32" t="inlineStr">
        <is>
          <t>5.</t>
        </is>
      </c>
      <c r="B27" s="33" t="inlineStr">
        <is>
          <t>DÔLEŽITÉ UPOZORNENIA</t>
        </is>
      </c>
    </row>
    <row r="28" ht="18" customHeight="1">
      <c r="A28" s="34" t="inlineStr"/>
      <c r="B28" s="35" t="inlineStr">
        <is>
          <t>• Ceny zadávajte vždy v eurách (EUR) s desatinnou čiarkou, napr. 129,90.</t>
        </is>
      </c>
    </row>
    <row r="29" ht="18" customHeight="1">
      <c r="A29" s="31" t="inlineStr"/>
      <c r="B29" s="36" t="inlineStr">
        <is>
          <t>• Dátumy zadávajte vo formáte DD.MM.YYYY, napr. 17.06.2026.</t>
        </is>
      </c>
    </row>
    <row r="30" ht="18" customHeight="1">
      <c r="A30" s="34" t="inlineStr"/>
      <c r="B30" s="35" t="inlineStr">
        <is>
          <t>• Neupravujte stĺpce so vzorcami (J, K, L, M, N) - sú chránené vzorcami.</t>
        </is>
      </c>
    </row>
    <row r="31" ht="18" customHeight="1">
      <c r="A31" s="31" t="inlineStr"/>
      <c r="B31" s="36" t="inlineStr">
        <is>
          <t>• Hárok Súhrn a Prehľad kategórií sa aktualizujú automaticky po zadaní dát.</t>
        </is>
      </c>
    </row>
    <row r="32" ht="18" customHeight="1">
      <c r="A32" s="34" t="inlineStr"/>
      <c r="B32" s="35" t="inlineStr">
        <is>
          <t>• Zálohovajte súbor pred každou inventúrou pod novým názvom (napr. Inventura_jun2026.xlsx).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2026-06-17T03:20:28Z</dcterms:created>
  <dcterms:modified xmlns:dcterms="http://purl.org/dc/terms/" xmlns:xsi="http://www.w3.org/2001/XMLSchema-instance" xsi:type="dcterms:W3CDTF">2026-06-17T03:20:28Z</dcterms:modified>
</cp:coreProperties>
</file>