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ýpočty DPH" sheetId="1" state="visible" r:id="rId1"/>
    <sheet xmlns:r="http://schemas.openxmlformats.org/officeDocument/2006/relationships" name="Súhrn DPH" sheetId="2" state="visible" r:id="rId2"/>
    <sheet xmlns:r="http://schemas.openxmlformats.org/officeDocument/2006/relationships" name="Číselníky a pokyny" sheetId="3" state="visible" r:id="rId3"/>
  </sheets>
  <definedNames>
    <definedName name="_xlnm._FilterDatabase" localSheetId="0" hidden="1">'Výpočty DPH'!$A$4:$P$104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# ##0,00 &quot;€&quot;"/>
    <numFmt numFmtId="166" formatCode="0,00 %"/>
    <numFmt numFmtId="167" formatCode="MM.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1F2937"/>
      <sz val="10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0"/>
    </font>
  </fonts>
  <fills count="10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E0F2FE"/>
      </patternFill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DC262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49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5" fontId="4" fillId="7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/>
    </xf>
    <xf numFmtId="0" fontId="5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2" fillId="5" borderId="1" applyAlignment="1" pivotButton="0" quotePrefix="0" xfId="0">
      <alignment horizontal="left" vertical="center"/>
    </xf>
    <xf numFmtId="165" fontId="2" fillId="7" borderId="1" applyAlignment="1" pivotButton="0" quotePrefix="0" xfId="0">
      <alignment horizontal="right" vertical="center"/>
    </xf>
    <xf numFmtId="1" fontId="2" fillId="7" borderId="1" applyAlignment="1" pivotButton="0" quotePrefix="0" xfId="0">
      <alignment horizontal="center" vertical="center"/>
    </xf>
    <xf numFmtId="1" fontId="2" fillId="7" borderId="1" applyAlignment="1" pivotButton="0" quotePrefix="0" xfId="0">
      <alignment horizontal="right" vertical="center"/>
    </xf>
    <xf numFmtId="166" fontId="2" fillId="7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166" fontId="4" fillId="7" borderId="1" applyAlignment="1" pivotButton="0" quotePrefix="0" xfId="0">
      <alignment horizontal="center" vertical="center"/>
    </xf>
    <xf numFmtId="1" fontId="4" fillId="7" borderId="1" applyAlignment="1" pivotButton="0" quotePrefix="0" xfId="0">
      <alignment horizontal="center" vertical="center"/>
    </xf>
    <xf numFmtId="167" fontId="4" fillId="7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0" fontId="5" fillId="9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 wrapText="1"/>
    </xf>
    <xf numFmtId="167" fontId="4" fillId="5" borderId="1" applyAlignment="1" pivotButton="0" quotePrefix="0" xfId="0">
      <alignment horizontal="center" vertical="center"/>
    </xf>
    <xf numFmtId="167" fontId="4" fillId="7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1F2937"/>
        <sz val="10"/>
      </font>
      <fill>
        <patternFill patternType="solid">
          <fgColor rgb="00FFFBEB"/>
        </patternFill>
      </fill>
    </dxf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DPH podľa sadzby DPH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'Súhrn DPH'!B16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'Súhrn DPH'!$A$17:$A$20</f>
            </numRef>
          </cat>
          <val>
            <numRef>
              <f>'Súhrn DPH'!$B$17:$B$20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Sadzba DPH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DPH v eurách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Podiel typov dokladov</a:t>
            </a:r>
          </a:p>
        </rich>
      </tx>
    </title>
    <plotArea>
      <pieChart>
        <varyColors val="1"/>
        <ser>
          <idx val="0"/>
          <order val="0"/>
          <tx>
            <strRef>
              <f>'Súhrn DPH'!E16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'Súhrn DPH'!$D$17:$D$18</f>
            </numRef>
          </cat>
          <val>
            <numRef>
              <f>'Súhrn DPH'!$E$17:$E$18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Vývoj základu bez DPH podľa mesiacov</a:t>
            </a:r>
          </a:p>
        </rich>
      </tx>
    </title>
    <plotArea>
      <lineChart>
        <grouping val="standard"/>
        <ser>
          <idx val="0"/>
          <order val="0"/>
          <tx>
            <strRef>
              <f>'Súhrn DPH'!H16</f>
            </strRef>
          </tx>
          <spPr>
            <a:ln xmlns:a="http://schemas.openxmlformats.org/drawingml/2006/main" w="24000">
              <a:solidFill>
                <a:srgbClr val="0F766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'Súhrn DPH'!$G$17:$G$25</f>
            </numRef>
          </cat>
          <val>
            <numRef>
              <f>'Súhrn DPH'!$H$17:$H$25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Mesiac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Základ bez DPH v eurách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21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38</row>
      <rowOff>0</rowOff>
    </from>
    <ext cx="648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20" customWidth="1" min="3" max="3"/>
    <col width="25" customWidth="1" min="4" max="4"/>
    <col width="20" customWidth="1" min="5" max="5"/>
    <col width="14" customWidth="1" min="6" max="6"/>
    <col width="30" customWidth="1" min="7" max="7"/>
    <col width="18" customWidth="1" min="8" max="8"/>
    <col width="14" customWidth="1" min="9" max="9"/>
    <col width="16" customWidth="1" min="10" max="10"/>
    <col width="18" customWidth="1" min="11" max="11"/>
    <col width="20" customWidth="1" min="12" max="12"/>
    <col width="19" customWidth="1" min="13" max="13"/>
    <col width="27" customWidth="1" min="14" max="14"/>
    <col width="20" customWidth="1" min="15" max="15"/>
    <col width="23" customWidth="1" min="16" max="16"/>
  </cols>
  <sheetData>
    <row r="1" ht="28" customHeight="1">
      <c r="A1" s="1" t="inlineStr">
        <is>
          <t>Kalkulačka DPH – evidencia faktúr a dokladov</t>
        </is>
      </c>
    </row>
    <row r="2" ht="24" customHeight="1">
      <c r="A2" s="2" t="inlineStr">
        <is>
          <t>Žlté bunky sú určené na zadávanie údajov. Výpočty DPH a kontrolné stĺpce sa dopĺňajú automaticky.</t>
        </is>
      </c>
    </row>
    <row r="3"/>
    <row r="4" ht="34" customHeight="1">
      <c r="A4" s="3" t="inlineStr">
        <is>
          <t>Dátum dokladu</t>
        </is>
      </c>
      <c r="B4" s="3" t="inlineStr">
        <is>
          <t>Číslo dokladu</t>
        </is>
      </c>
      <c r="C4" s="3" t="inlineStr">
        <is>
          <t>Typ</t>
        </is>
      </c>
      <c r="D4" s="3" t="inlineStr">
        <is>
          <t>Obchodný partner</t>
        </is>
      </c>
      <c r="E4" s="3" t="inlineStr">
        <is>
          <t>Mesto</t>
        </is>
      </c>
      <c r="F4" s="3" t="inlineStr">
        <is>
          <t>IČO</t>
        </is>
      </c>
      <c r="G4" s="3" t="inlineStr">
        <is>
          <t>Popis plnenia</t>
        </is>
      </c>
      <c r="H4" s="3" t="inlineStr">
        <is>
          <t>Základ bez DPH</t>
        </is>
      </c>
      <c r="I4" s="3" t="inlineStr">
        <is>
          <t>Sadzba DPH</t>
        </is>
      </c>
      <c r="J4" s="3" t="inlineStr">
        <is>
          <t>DPH</t>
        </is>
      </c>
      <c r="K4" s="3" t="inlineStr">
        <is>
          <t>Suma s DPH</t>
        </is>
      </c>
      <c r="L4" s="3" t="inlineStr">
        <is>
          <t>Odpočítateľná DPH</t>
        </is>
      </c>
      <c r="M4" s="3" t="inlineStr">
        <is>
          <t>Stav</t>
        </is>
      </c>
      <c r="N4" s="3" t="inlineStr">
        <is>
          <t>Poznámka</t>
        </is>
      </c>
      <c r="O4" s="3" t="inlineStr">
        <is>
          <t>Kontrola dokladu</t>
        </is>
      </c>
      <c r="P4" s="3" t="inlineStr">
        <is>
          <t>Názov sadzby</t>
        </is>
      </c>
    </row>
    <row r="5">
      <c r="A5" s="4" t="n">
        <v>46038</v>
      </c>
      <c r="B5" s="5" t="inlineStr">
        <is>
          <t>VF-2026-001</t>
        </is>
      </c>
      <c r="C5" s="5" t="inlineStr">
        <is>
          <t>Vydaná faktúra</t>
        </is>
      </c>
      <c r="D5" s="6" t="inlineStr">
        <is>
          <t>Ján Novák</t>
        </is>
      </c>
      <c r="E5" s="5" t="inlineStr">
        <is>
          <t>Bratislava</t>
        </is>
      </c>
      <c r="F5" s="7" t="inlineStr">
        <is>
          <t>51842961</t>
        </is>
      </c>
      <c r="G5" s="6" t="inlineStr">
        <is>
          <t>Kancelárske služby</t>
        </is>
      </c>
      <c r="H5" s="8" t="n">
        <v>2450</v>
      </c>
      <c r="I5" s="9" t="n">
        <v>0.23</v>
      </c>
      <c r="J5" s="10">
        <f>IF(OR(H5="",I5=""),"",H5*I5)</f>
        <v/>
      </c>
      <c r="K5" s="10">
        <f>IF(OR(H5="",J5=""),"",H5+J5)</f>
        <v/>
      </c>
      <c r="L5" s="10">
        <f>IF(C5="","",IF(C5="Prijatá faktúra",J5,0))</f>
        <v/>
      </c>
      <c r="M5" s="5" t="inlineStr">
        <is>
          <t>Čaká na úhradu</t>
        </is>
      </c>
      <c r="N5" s="6" t="inlineStr">
        <is>
          <t>Mesačná správa administratívy</t>
        </is>
      </c>
      <c r="O5" s="11">
        <f>IF(OR(H5="",I5=""),"",IF(OR(H5&lt;0,I5&lt;0),"Skontrolovať","V poriadku"))</f>
        <v/>
      </c>
      <c r="P5" s="12">
        <f>IF(I5="","",IFERROR(VLOOKUP(I5,'Číselníky a pokyny'!$A$5:$B$8,2,FALSE),""))</f>
        <v/>
      </c>
    </row>
    <row r="6">
      <c r="A6" s="4" t="n">
        <v>46065</v>
      </c>
      <c r="B6" s="5" t="inlineStr">
        <is>
          <t>PF-2026-014</t>
        </is>
      </c>
      <c r="C6" s="5" t="inlineStr">
        <is>
          <t>Prijatá faktúra</t>
        </is>
      </c>
      <c r="D6" s="6" t="inlineStr">
        <is>
          <t>Mária Kováčová</t>
        </is>
      </c>
      <c r="E6" s="5" t="inlineStr">
        <is>
          <t>Košice</t>
        </is>
      </c>
      <c r="F6" s="7" t="inlineStr">
        <is>
          <t>48273195</t>
        </is>
      </c>
      <c r="G6" s="6" t="inlineStr">
        <is>
          <t>Nákup kancelárskych potrieb</t>
        </is>
      </c>
      <c r="H6" s="8" t="n">
        <v>680</v>
      </c>
      <c r="I6" s="9" t="n">
        <v>0.23</v>
      </c>
      <c r="J6" s="13">
        <f>IF(OR(H6="",I6=""),"",H6*I6)</f>
        <v/>
      </c>
      <c r="K6" s="13">
        <f>IF(OR(H6="",J6=""),"",H6+J6)</f>
        <v/>
      </c>
      <c r="L6" s="13">
        <f>IF(C6="","",IF(C6="Prijatá faktúra",J6,0))</f>
        <v/>
      </c>
      <c r="M6" s="5" t="inlineStr">
        <is>
          <t>Zaúčtované</t>
        </is>
      </c>
      <c r="N6" s="6" t="inlineStr">
        <is>
          <t>Spotrebný materiál</t>
        </is>
      </c>
      <c r="O6" s="14">
        <f>IF(OR(H6="",I6=""),"",IF(OR(H6&lt;0,I6&lt;0),"Skontrolovať","V poriadku"))</f>
        <v/>
      </c>
      <c r="P6" s="15">
        <f>IF(I6="","",IFERROR(VLOOKUP(I6,'Číselníky a pokyny'!$A$5:$B$8,2,FALSE),""))</f>
        <v/>
      </c>
    </row>
    <row r="7">
      <c r="A7" s="4" t="n">
        <v>46086</v>
      </c>
      <c r="B7" s="5" t="inlineStr">
        <is>
          <t>PF-2026-027</t>
        </is>
      </c>
      <c r="C7" s="5" t="inlineStr">
        <is>
          <t>Prijatá faktúra</t>
        </is>
      </c>
      <c r="D7" s="6" t="inlineStr">
        <is>
          <t>Peter Horváth</t>
        </is>
      </c>
      <c r="E7" s="5" t="inlineStr">
        <is>
          <t>Žilina</t>
        </is>
      </c>
      <c r="F7" s="7" t="inlineStr">
        <is>
          <t>52916478</t>
        </is>
      </c>
      <c r="G7" s="6" t="inlineStr">
        <is>
          <t>IT servis</t>
        </is>
      </c>
      <c r="H7" s="8" t="n">
        <v>1280</v>
      </c>
      <c r="I7" s="9" t="n">
        <v>0.2</v>
      </c>
      <c r="J7" s="10">
        <f>IF(OR(H7="",I7=""),"",H7*I7)</f>
        <v/>
      </c>
      <c r="K7" s="10">
        <f>IF(OR(H7="",J7=""),"",H7+J7)</f>
        <v/>
      </c>
      <c r="L7" s="10">
        <f>IF(C7="","",IF(C7="Prijatá faktúra",J7,0))</f>
        <v/>
      </c>
      <c r="M7" s="5" t="inlineStr">
        <is>
          <t>Zaúčtované</t>
        </is>
      </c>
      <c r="N7" s="6" t="inlineStr">
        <is>
          <t>Údržba počítačovej siete</t>
        </is>
      </c>
      <c r="O7" s="11">
        <f>IF(OR(H7="",I7=""),"",IF(OR(H7&lt;0,I7&lt;0),"Skontrolovať","V poriadku"))</f>
        <v/>
      </c>
      <c r="P7" s="12">
        <f>IF(I7="","",IFERROR(VLOOKUP(I7,'Číselníky a pokyny'!$A$5:$B$8,2,FALSE),""))</f>
        <v/>
      </c>
    </row>
    <row r="8">
      <c r="A8" s="4" t="n">
        <v>46126</v>
      </c>
      <c r="B8" s="5" t="inlineStr">
        <is>
          <t>VF-2026-008</t>
        </is>
      </c>
      <c r="C8" s="5" t="inlineStr">
        <is>
          <t>Vydaná faktúra</t>
        </is>
      </c>
      <c r="D8" s="6" t="inlineStr">
        <is>
          <t>Zuzana Tóthová</t>
        </is>
      </c>
      <c r="E8" s="5" t="inlineStr">
        <is>
          <t>Nitra</t>
        </is>
      </c>
      <c r="F8" s="7" t="inlineStr">
        <is>
          <t>47128596</t>
        </is>
      </c>
      <c r="G8" s="6" t="inlineStr">
        <is>
          <t>Marketingové služby</t>
        </is>
      </c>
      <c r="H8" s="8" t="n">
        <v>4850</v>
      </c>
      <c r="I8" s="9" t="n">
        <v>0.23</v>
      </c>
      <c r="J8" s="13">
        <f>IF(OR(H8="",I8=""),"",H8*I8)</f>
        <v/>
      </c>
      <c r="K8" s="13">
        <f>IF(OR(H8="",J8=""),"",H8+J8)</f>
        <v/>
      </c>
      <c r="L8" s="13">
        <f>IF(C8="","",IF(C8="Prijatá faktúra",J8,0))</f>
        <v/>
      </c>
      <c r="M8" s="5" t="inlineStr">
        <is>
          <t>Čaká na úhradu</t>
        </is>
      </c>
      <c r="N8" s="6" t="inlineStr">
        <is>
          <t>Kampaň pre lokálne prevádzky</t>
        </is>
      </c>
      <c r="O8" s="14">
        <f>IF(OR(H8="",I8=""),"",IF(OR(H8&lt;0,I8&lt;0),"Skontrolovať","V poriadku"))</f>
        <v/>
      </c>
      <c r="P8" s="15">
        <f>IF(I8="","",IFERROR(VLOOKUP(I8,'Číselníky a pokyny'!$A$5:$B$8,2,FALSE),""))</f>
        <v/>
      </c>
    </row>
    <row r="9">
      <c r="A9" s="4" t="n">
        <v>46162</v>
      </c>
      <c r="B9" s="5" t="inlineStr">
        <is>
          <t>PF-2026-041</t>
        </is>
      </c>
      <c r="C9" s="5" t="inlineStr">
        <is>
          <t>Prijatá faktúra</t>
        </is>
      </c>
      <c r="D9" s="6" t="inlineStr">
        <is>
          <t>Martin Baláž</t>
        </is>
      </c>
      <c r="E9" s="5" t="inlineStr">
        <is>
          <t>Prešov</t>
        </is>
      </c>
      <c r="F9" s="7" t="inlineStr">
        <is>
          <t>53641782</t>
        </is>
      </c>
      <c r="G9" s="6" t="inlineStr">
        <is>
          <t>Prenájom techniky</t>
        </is>
      </c>
      <c r="H9" s="8" t="n">
        <v>950</v>
      </c>
      <c r="I9" s="9" t="n">
        <v>0.1</v>
      </c>
      <c r="J9" s="10">
        <f>IF(OR(H9="",I9=""),"",H9*I9)</f>
        <v/>
      </c>
      <c r="K9" s="10">
        <f>IF(OR(H9="",J9=""),"",H9+J9)</f>
        <v/>
      </c>
      <c r="L9" s="10">
        <f>IF(C9="","",IF(C9="Prijatá faktúra",J9,0))</f>
        <v/>
      </c>
      <c r="M9" s="5" t="inlineStr">
        <is>
          <t>Zaúčtované</t>
        </is>
      </c>
      <c r="N9" s="6" t="inlineStr">
        <is>
          <t>Prenájom prezentačnej techniky</t>
        </is>
      </c>
      <c r="O9" s="11">
        <f>IF(OR(H9="",I9=""),"",IF(OR(H9&lt;0,I9&lt;0),"Skontrolovať","V poriadku"))</f>
        <v/>
      </c>
      <c r="P9" s="12">
        <f>IF(I9="","",IFERROR(VLOOKUP(I9,'Číselníky a pokyny'!$A$5:$B$8,2,FALSE),""))</f>
        <v/>
      </c>
    </row>
    <row r="10">
      <c r="A10" s="4" t="n">
        <v>46181</v>
      </c>
      <c r="B10" s="5" t="inlineStr">
        <is>
          <t>VF-2026-013</t>
        </is>
      </c>
      <c r="C10" s="5" t="inlineStr">
        <is>
          <t>Vydaná faktúra</t>
        </is>
      </c>
      <c r="D10" s="6" t="inlineStr">
        <is>
          <t>Katarína Hudáková</t>
        </is>
      </c>
      <c r="E10" s="5" t="inlineStr">
        <is>
          <t>Banská Bystrica</t>
        </is>
      </c>
      <c r="F10" s="7" t="inlineStr">
        <is>
          <t>49823517</t>
        </is>
      </c>
      <c r="G10" s="6" t="inlineStr">
        <is>
          <t>Účtovníctvo</t>
        </is>
      </c>
      <c r="H10" s="8" t="n">
        <v>1600</v>
      </c>
      <c r="I10" s="9" t="n">
        <v>0.23</v>
      </c>
      <c r="J10" s="13">
        <f>IF(OR(H10="",I10=""),"",H10*I10)</f>
        <v/>
      </c>
      <c r="K10" s="13">
        <f>IF(OR(H10="",J10=""),"",H10+J10)</f>
        <v/>
      </c>
      <c r="L10" s="13">
        <f>IF(C10="","",IF(C10="Prijatá faktúra",J10,0))</f>
        <v/>
      </c>
      <c r="M10" s="5" t="inlineStr">
        <is>
          <t>Zaúčtované</t>
        </is>
      </c>
      <c r="N10" s="6" t="inlineStr">
        <is>
          <t>Spracovanie účtovnej agendy</t>
        </is>
      </c>
      <c r="O10" s="14">
        <f>IF(OR(H10="",I10=""),"",IF(OR(H10&lt;0,I10&lt;0),"Skontrolovať","V poriadku"))</f>
        <v/>
      </c>
      <c r="P10" s="15">
        <f>IF(I10="","",IFERROR(VLOOKUP(I10,'Číselníky a pokyny'!$A$5:$B$8,2,FALSE),""))</f>
        <v/>
      </c>
    </row>
    <row r="11">
      <c r="A11" s="4" t="n">
        <v>46213</v>
      </c>
      <c r="B11" s="5" t="inlineStr">
        <is>
          <t>PF-2026-058</t>
        </is>
      </c>
      <c r="C11" s="5" t="inlineStr">
        <is>
          <t>Prijatá faktúra</t>
        </is>
      </c>
      <c r="D11" s="6" t="inlineStr">
        <is>
          <t>Lukáš Varga</t>
        </is>
      </c>
      <c r="E11" s="5" t="inlineStr">
        <is>
          <t>Trnava</t>
        </is>
      </c>
      <c r="F11" s="7" t="inlineStr">
        <is>
          <t>51469823</t>
        </is>
      </c>
      <c r="G11" s="6" t="inlineStr">
        <is>
          <t>Obchodný tovar</t>
        </is>
      </c>
      <c r="H11" s="8" t="n">
        <v>2390</v>
      </c>
      <c r="I11" s="9" t="n">
        <v>0.2</v>
      </c>
      <c r="J11" s="10">
        <f>IF(OR(H11="",I11=""),"",H11*I11)</f>
        <v/>
      </c>
      <c r="K11" s="10">
        <f>IF(OR(H11="",J11=""),"",H11+J11)</f>
        <v/>
      </c>
      <c r="L11" s="10">
        <f>IF(C11="","",IF(C11="Prijatá faktúra",J11,0))</f>
        <v/>
      </c>
      <c r="M11" s="5" t="inlineStr">
        <is>
          <t>Čaká na úhradu</t>
        </is>
      </c>
      <c r="N11" s="6" t="inlineStr">
        <is>
          <t>Dodávka tovaru na sklad</t>
        </is>
      </c>
      <c r="O11" s="11">
        <f>IF(OR(H11="",I11=""),"",IF(OR(H11&lt;0,I11&lt;0),"Skontrolovať","V poriadku"))</f>
        <v/>
      </c>
      <c r="P11" s="12">
        <f>IF(I11="","",IFERROR(VLOOKUP(I11,'Číselníky a pokyny'!$A$5:$B$8,2,FALSE),""))</f>
        <v/>
      </c>
    </row>
    <row r="12">
      <c r="A12" s="4" t="n">
        <v>46252</v>
      </c>
      <c r="B12" s="5" t="inlineStr">
        <is>
          <t>VF-2026-019</t>
        </is>
      </c>
      <c r="C12" s="5" t="inlineStr">
        <is>
          <t>Vydaná faktúra</t>
        </is>
      </c>
      <c r="D12" s="6" t="inlineStr">
        <is>
          <t>Eva Šimková</t>
        </is>
      </c>
      <c r="E12" s="5" t="inlineStr">
        <is>
          <t>Trenčín</t>
        </is>
      </c>
      <c r="F12" s="7" t="inlineStr">
        <is>
          <t>46735219</t>
        </is>
      </c>
      <c r="G12" s="6" t="inlineStr">
        <is>
          <t>Doprava</t>
        </is>
      </c>
      <c r="H12" s="8" t="n">
        <v>720</v>
      </c>
      <c r="I12" s="9" t="n">
        <v>0.1</v>
      </c>
      <c r="J12" s="13">
        <f>IF(OR(H12="",I12=""),"",H12*I12)</f>
        <v/>
      </c>
      <c r="K12" s="13">
        <f>IF(OR(H12="",J12=""),"",H12+J12)</f>
        <v/>
      </c>
      <c r="L12" s="13">
        <f>IF(C12="","",IF(C12="Prijatá faktúra",J12,0))</f>
        <v/>
      </c>
      <c r="M12" s="5" t="inlineStr">
        <is>
          <t>Zaúčtované</t>
        </is>
      </c>
      <c r="N12" s="6" t="inlineStr">
        <is>
          <t>Prepravné služby</t>
        </is>
      </c>
      <c r="O12" s="14">
        <f>IF(OR(H12="",I12=""),"",IF(OR(H12&lt;0,I12&lt;0),"Skontrolovať","V poriadku"))</f>
        <v/>
      </c>
      <c r="P12" s="15">
        <f>IF(I12="","",IFERROR(VLOOKUP(I12,'Číselníky a pokyny'!$A$5:$B$8,2,FALSE),""))</f>
        <v/>
      </c>
    </row>
    <row r="13">
      <c r="A13" s="4" t="n">
        <v>46267</v>
      </c>
      <c r="B13" s="5" t="inlineStr">
        <is>
          <t>PF-2026-069</t>
        </is>
      </c>
      <c r="C13" s="5" t="inlineStr">
        <is>
          <t>Prijatá faktúra</t>
        </is>
      </c>
      <c r="D13" s="6" t="inlineStr">
        <is>
          <t>Andrej Urban</t>
        </is>
      </c>
      <c r="E13" s="5" t="inlineStr">
        <is>
          <t>Poprad</t>
        </is>
      </c>
      <c r="F13" s="7" t="inlineStr">
        <is>
          <t>54187263</t>
        </is>
      </c>
      <c r="G13" s="6" t="inlineStr">
        <is>
          <t>Servis zariadenia</t>
        </is>
      </c>
      <c r="H13" s="8" t="n">
        <v>180</v>
      </c>
      <c r="I13" s="9" t="n">
        <v>0.05</v>
      </c>
      <c r="J13" s="10">
        <f>IF(OR(H13="",I13=""),"",H13*I13)</f>
        <v/>
      </c>
      <c r="K13" s="10">
        <f>IF(OR(H13="",J13=""),"",H13+J13)</f>
        <v/>
      </c>
      <c r="L13" s="10">
        <f>IF(C13="","",IF(C13="Prijatá faktúra",J13,0))</f>
        <v/>
      </c>
      <c r="M13" s="5" t="inlineStr">
        <is>
          <t>Zaúčtované</t>
        </is>
      </c>
      <c r="N13" s="6" t="inlineStr">
        <is>
          <t>Oprava kancelárskeho zariadenia</t>
        </is>
      </c>
      <c r="O13" s="11">
        <f>IF(OR(H13="",I13=""),"",IF(OR(H13&lt;0,I13&lt;0),"Skontrolovať","V poriadku"))</f>
        <v/>
      </c>
      <c r="P13" s="12">
        <f>IF(I13="","",IFERROR(VLOOKUP(I13,'Číselníky a pokyny'!$A$5:$B$8,2,FALSE),""))</f>
        <v/>
      </c>
    </row>
    <row r="14">
      <c r="A14" s="4" t="n"/>
      <c r="B14" s="5" t="n"/>
      <c r="C14" s="5" t="n"/>
      <c r="D14" s="6" t="n"/>
      <c r="E14" s="5" t="n"/>
      <c r="F14" s="7" t="n"/>
      <c r="G14" s="6" t="n"/>
      <c r="H14" s="8" t="n"/>
      <c r="I14" s="9" t="n"/>
      <c r="J14" s="13">
        <f>IF(OR(H14="",I14=""),"",H14*I14)</f>
        <v/>
      </c>
      <c r="K14" s="13">
        <f>IF(OR(H14="",J14=""),"",H14+J14)</f>
        <v/>
      </c>
      <c r="L14" s="13">
        <f>IF(C14="","",IF(C14="Prijatá faktúra",J14,0))</f>
        <v/>
      </c>
      <c r="M14" s="5" t="n"/>
      <c r="N14" s="6" t="n"/>
      <c r="O14" s="14">
        <f>IF(OR(H14="",I14=""),"",IF(OR(H14&lt;0,I14&lt;0),"Skontrolovať","V poriadku"))</f>
        <v/>
      </c>
      <c r="P14" s="15">
        <f>IF(I14="","",IFERROR(VLOOKUP(I14,'Číselníky a pokyny'!$A$5:$B$8,2,FALSE),""))</f>
        <v/>
      </c>
    </row>
    <row r="15">
      <c r="A15" s="4" t="n"/>
      <c r="B15" s="5" t="n"/>
      <c r="C15" s="5" t="n"/>
      <c r="D15" s="6" t="n"/>
      <c r="E15" s="5" t="n"/>
      <c r="F15" s="7" t="n"/>
      <c r="G15" s="6" t="n"/>
      <c r="H15" s="8" t="n"/>
      <c r="I15" s="9" t="n"/>
      <c r="J15" s="10">
        <f>IF(OR(H15="",I15=""),"",H15*I15)</f>
        <v/>
      </c>
      <c r="K15" s="10">
        <f>IF(OR(H15="",J15=""),"",H15+J15)</f>
        <v/>
      </c>
      <c r="L15" s="10">
        <f>IF(C15="","",IF(C15="Prijatá faktúra",J15,0))</f>
        <v/>
      </c>
      <c r="M15" s="5" t="n"/>
      <c r="N15" s="6" t="n"/>
      <c r="O15" s="11">
        <f>IF(OR(H15="",I15=""),"",IF(OR(H15&lt;0,I15&lt;0),"Skontrolovať","V poriadku"))</f>
        <v/>
      </c>
      <c r="P15" s="12">
        <f>IF(I15="","",IFERROR(VLOOKUP(I15,'Číselníky a pokyny'!$A$5:$B$8,2,FALSE),""))</f>
        <v/>
      </c>
    </row>
    <row r="16">
      <c r="A16" s="4" t="n"/>
      <c r="B16" s="5" t="n"/>
      <c r="C16" s="5" t="n"/>
      <c r="D16" s="6" t="n"/>
      <c r="E16" s="5" t="n"/>
      <c r="F16" s="7" t="n"/>
      <c r="G16" s="6" t="n"/>
      <c r="H16" s="8" t="n"/>
      <c r="I16" s="9" t="n"/>
      <c r="J16" s="13">
        <f>IF(OR(H16="",I16=""),"",H16*I16)</f>
        <v/>
      </c>
      <c r="K16" s="13">
        <f>IF(OR(H16="",J16=""),"",H16+J16)</f>
        <v/>
      </c>
      <c r="L16" s="13">
        <f>IF(C16="","",IF(C16="Prijatá faktúra",J16,0))</f>
        <v/>
      </c>
      <c r="M16" s="5" t="n"/>
      <c r="N16" s="6" t="n"/>
      <c r="O16" s="14">
        <f>IF(OR(H16="",I16=""),"",IF(OR(H16&lt;0,I16&lt;0),"Skontrolovať","V poriadku"))</f>
        <v/>
      </c>
      <c r="P16" s="15">
        <f>IF(I16="","",IFERROR(VLOOKUP(I16,'Číselníky a pokyny'!$A$5:$B$8,2,FALSE),""))</f>
        <v/>
      </c>
    </row>
    <row r="17">
      <c r="A17" s="4" t="n"/>
      <c r="B17" s="5" t="n"/>
      <c r="C17" s="5" t="n"/>
      <c r="D17" s="6" t="n"/>
      <c r="E17" s="5" t="n"/>
      <c r="F17" s="7" t="n"/>
      <c r="G17" s="6" t="n"/>
      <c r="H17" s="8" t="n"/>
      <c r="I17" s="9" t="n"/>
      <c r="J17" s="10">
        <f>IF(OR(H17="",I17=""),"",H17*I17)</f>
        <v/>
      </c>
      <c r="K17" s="10">
        <f>IF(OR(H17="",J17=""),"",H17+J17)</f>
        <v/>
      </c>
      <c r="L17" s="10">
        <f>IF(C17="","",IF(C17="Prijatá faktúra",J17,0))</f>
        <v/>
      </c>
      <c r="M17" s="5" t="n"/>
      <c r="N17" s="6" t="n"/>
      <c r="O17" s="11">
        <f>IF(OR(H17="",I17=""),"",IF(OR(H17&lt;0,I17&lt;0),"Skontrolovať","V poriadku"))</f>
        <v/>
      </c>
      <c r="P17" s="12">
        <f>IF(I17="","",IFERROR(VLOOKUP(I17,'Číselníky a pokyny'!$A$5:$B$8,2,FALSE),""))</f>
        <v/>
      </c>
    </row>
    <row r="18">
      <c r="A18" s="4" t="n"/>
      <c r="B18" s="5" t="n"/>
      <c r="C18" s="5" t="n"/>
      <c r="D18" s="6" t="n"/>
      <c r="E18" s="5" t="n"/>
      <c r="F18" s="7" t="n"/>
      <c r="G18" s="6" t="n"/>
      <c r="H18" s="8" t="n"/>
      <c r="I18" s="9" t="n"/>
      <c r="J18" s="13">
        <f>IF(OR(H18="",I18=""),"",H18*I18)</f>
        <v/>
      </c>
      <c r="K18" s="13">
        <f>IF(OR(H18="",J18=""),"",H18+J18)</f>
        <v/>
      </c>
      <c r="L18" s="13">
        <f>IF(C18="","",IF(C18="Prijatá faktúra",J18,0))</f>
        <v/>
      </c>
      <c r="M18" s="5" t="n"/>
      <c r="N18" s="6" t="n"/>
      <c r="O18" s="14">
        <f>IF(OR(H18="",I18=""),"",IF(OR(H18&lt;0,I18&lt;0),"Skontrolovať","V poriadku"))</f>
        <v/>
      </c>
      <c r="P18" s="15">
        <f>IF(I18="","",IFERROR(VLOOKUP(I18,'Číselníky a pokyny'!$A$5:$B$8,2,FALSE),""))</f>
        <v/>
      </c>
    </row>
    <row r="19">
      <c r="A19" s="4" t="n"/>
      <c r="B19" s="5" t="n"/>
      <c r="C19" s="5" t="n"/>
      <c r="D19" s="6" t="n"/>
      <c r="E19" s="5" t="n"/>
      <c r="F19" s="7" t="n"/>
      <c r="G19" s="6" t="n"/>
      <c r="H19" s="8" t="n"/>
      <c r="I19" s="9" t="n"/>
      <c r="J19" s="10">
        <f>IF(OR(H19="",I19=""),"",H19*I19)</f>
        <v/>
      </c>
      <c r="K19" s="10">
        <f>IF(OR(H19="",J19=""),"",H19+J19)</f>
        <v/>
      </c>
      <c r="L19" s="10">
        <f>IF(C19="","",IF(C19="Prijatá faktúra",J19,0))</f>
        <v/>
      </c>
      <c r="M19" s="5" t="n"/>
      <c r="N19" s="6" t="n"/>
      <c r="O19" s="11">
        <f>IF(OR(H19="",I19=""),"",IF(OR(H19&lt;0,I19&lt;0),"Skontrolovať","V poriadku"))</f>
        <v/>
      </c>
      <c r="P19" s="12">
        <f>IF(I19="","",IFERROR(VLOOKUP(I19,'Číselníky a pokyny'!$A$5:$B$8,2,FALSE),""))</f>
        <v/>
      </c>
    </row>
    <row r="20">
      <c r="A20" s="4" t="n"/>
      <c r="B20" s="5" t="n"/>
      <c r="C20" s="5" t="n"/>
      <c r="D20" s="6" t="n"/>
      <c r="E20" s="5" t="n"/>
      <c r="F20" s="7" t="n"/>
      <c r="G20" s="6" t="n"/>
      <c r="H20" s="8" t="n"/>
      <c r="I20" s="9" t="n"/>
      <c r="J20" s="13">
        <f>IF(OR(H20="",I20=""),"",H20*I20)</f>
        <v/>
      </c>
      <c r="K20" s="13">
        <f>IF(OR(H20="",J20=""),"",H20+J20)</f>
        <v/>
      </c>
      <c r="L20" s="13">
        <f>IF(C20="","",IF(C20="Prijatá faktúra",J20,0))</f>
        <v/>
      </c>
      <c r="M20" s="5" t="n"/>
      <c r="N20" s="6" t="n"/>
      <c r="O20" s="14">
        <f>IF(OR(H20="",I20=""),"",IF(OR(H20&lt;0,I20&lt;0),"Skontrolovať","V poriadku"))</f>
        <v/>
      </c>
      <c r="P20" s="15">
        <f>IF(I20="","",IFERROR(VLOOKUP(I20,'Číselníky a pokyny'!$A$5:$B$8,2,FALSE),""))</f>
        <v/>
      </c>
    </row>
    <row r="21">
      <c r="A21" s="4" t="n"/>
      <c r="B21" s="5" t="n"/>
      <c r="C21" s="5" t="n"/>
      <c r="D21" s="6" t="n"/>
      <c r="E21" s="5" t="n"/>
      <c r="F21" s="7" t="n"/>
      <c r="G21" s="6" t="n"/>
      <c r="H21" s="8" t="n"/>
      <c r="I21" s="9" t="n"/>
      <c r="J21" s="10">
        <f>IF(OR(H21="",I21=""),"",H21*I21)</f>
        <v/>
      </c>
      <c r="K21" s="10">
        <f>IF(OR(H21="",J21=""),"",H21+J21)</f>
        <v/>
      </c>
      <c r="L21" s="10">
        <f>IF(C21="","",IF(C21="Prijatá faktúra",J21,0))</f>
        <v/>
      </c>
      <c r="M21" s="5" t="n"/>
      <c r="N21" s="6" t="n"/>
      <c r="O21" s="11">
        <f>IF(OR(H21="",I21=""),"",IF(OR(H21&lt;0,I21&lt;0),"Skontrolovať","V poriadku"))</f>
        <v/>
      </c>
      <c r="P21" s="12">
        <f>IF(I21="","",IFERROR(VLOOKUP(I21,'Číselníky a pokyny'!$A$5:$B$8,2,FALSE),""))</f>
        <v/>
      </c>
    </row>
    <row r="22">
      <c r="A22" s="4" t="n"/>
      <c r="B22" s="5" t="n"/>
      <c r="C22" s="5" t="n"/>
      <c r="D22" s="6" t="n"/>
      <c r="E22" s="5" t="n"/>
      <c r="F22" s="7" t="n"/>
      <c r="G22" s="6" t="n"/>
      <c r="H22" s="8" t="n"/>
      <c r="I22" s="9" t="n"/>
      <c r="J22" s="13">
        <f>IF(OR(H22="",I22=""),"",H22*I22)</f>
        <v/>
      </c>
      <c r="K22" s="13">
        <f>IF(OR(H22="",J22=""),"",H22+J22)</f>
        <v/>
      </c>
      <c r="L22" s="13">
        <f>IF(C22="","",IF(C22="Prijatá faktúra",J22,0))</f>
        <v/>
      </c>
      <c r="M22" s="5" t="n"/>
      <c r="N22" s="6" t="n"/>
      <c r="O22" s="14">
        <f>IF(OR(H22="",I22=""),"",IF(OR(H22&lt;0,I22&lt;0),"Skontrolovať","V poriadku"))</f>
        <v/>
      </c>
      <c r="P22" s="15">
        <f>IF(I22="","",IFERROR(VLOOKUP(I22,'Číselníky a pokyny'!$A$5:$B$8,2,FALSE),""))</f>
        <v/>
      </c>
    </row>
    <row r="23">
      <c r="A23" s="4" t="n"/>
      <c r="B23" s="5" t="n"/>
      <c r="C23" s="5" t="n"/>
      <c r="D23" s="6" t="n"/>
      <c r="E23" s="5" t="n"/>
      <c r="F23" s="7" t="n"/>
      <c r="G23" s="6" t="n"/>
      <c r="H23" s="8" t="n"/>
      <c r="I23" s="9" t="n"/>
      <c r="J23" s="10">
        <f>IF(OR(H23="",I23=""),"",H23*I23)</f>
        <v/>
      </c>
      <c r="K23" s="10">
        <f>IF(OR(H23="",J23=""),"",H23+J23)</f>
        <v/>
      </c>
      <c r="L23" s="10">
        <f>IF(C23="","",IF(C23="Prijatá faktúra",J23,0))</f>
        <v/>
      </c>
      <c r="M23" s="5" t="n"/>
      <c r="N23" s="6" t="n"/>
      <c r="O23" s="11">
        <f>IF(OR(H23="",I23=""),"",IF(OR(H23&lt;0,I23&lt;0),"Skontrolovať","V poriadku"))</f>
        <v/>
      </c>
      <c r="P23" s="12">
        <f>IF(I23="","",IFERROR(VLOOKUP(I23,'Číselníky a pokyny'!$A$5:$B$8,2,FALSE),""))</f>
        <v/>
      </c>
    </row>
    <row r="24">
      <c r="A24" s="4" t="n"/>
      <c r="B24" s="5" t="n"/>
      <c r="C24" s="5" t="n"/>
      <c r="D24" s="6" t="n"/>
      <c r="E24" s="5" t="n"/>
      <c r="F24" s="7" t="n"/>
      <c r="G24" s="6" t="n"/>
      <c r="H24" s="8" t="n"/>
      <c r="I24" s="9" t="n"/>
      <c r="J24" s="13">
        <f>IF(OR(H24="",I24=""),"",H24*I24)</f>
        <v/>
      </c>
      <c r="K24" s="13">
        <f>IF(OR(H24="",J24=""),"",H24+J24)</f>
        <v/>
      </c>
      <c r="L24" s="13">
        <f>IF(C24="","",IF(C24="Prijatá faktúra",J24,0))</f>
        <v/>
      </c>
      <c r="M24" s="5" t="n"/>
      <c r="N24" s="6" t="n"/>
      <c r="O24" s="14">
        <f>IF(OR(H24="",I24=""),"",IF(OR(H24&lt;0,I24&lt;0),"Skontrolovať","V poriadku"))</f>
        <v/>
      </c>
      <c r="P24" s="15">
        <f>IF(I24="","",IFERROR(VLOOKUP(I24,'Číselníky a pokyny'!$A$5:$B$8,2,FALSE),""))</f>
        <v/>
      </c>
    </row>
    <row r="25">
      <c r="A25" s="4" t="n"/>
      <c r="B25" s="5" t="n"/>
      <c r="C25" s="5" t="n"/>
      <c r="D25" s="6" t="n"/>
      <c r="E25" s="5" t="n"/>
      <c r="F25" s="7" t="n"/>
      <c r="G25" s="6" t="n"/>
      <c r="H25" s="8" t="n"/>
      <c r="I25" s="9" t="n"/>
      <c r="J25" s="10">
        <f>IF(OR(H25="",I25=""),"",H25*I25)</f>
        <v/>
      </c>
      <c r="K25" s="10">
        <f>IF(OR(H25="",J25=""),"",H25+J25)</f>
        <v/>
      </c>
      <c r="L25" s="10">
        <f>IF(C25="","",IF(C25="Prijatá faktúra",J25,0))</f>
        <v/>
      </c>
      <c r="M25" s="5" t="n"/>
      <c r="N25" s="6" t="n"/>
      <c r="O25" s="11">
        <f>IF(OR(H25="",I25=""),"",IF(OR(H25&lt;0,I25&lt;0),"Skontrolovať","V poriadku"))</f>
        <v/>
      </c>
      <c r="P25" s="12">
        <f>IF(I25="","",IFERROR(VLOOKUP(I25,'Číselníky a pokyny'!$A$5:$B$8,2,FALSE),""))</f>
        <v/>
      </c>
    </row>
    <row r="26">
      <c r="A26" s="4" t="n"/>
      <c r="B26" s="5" t="n"/>
      <c r="C26" s="5" t="n"/>
      <c r="D26" s="6" t="n"/>
      <c r="E26" s="5" t="n"/>
      <c r="F26" s="7" t="n"/>
      <c r="G26" s="6" t="n"/>
      <c r="H26" s="8" t="n"/>
      <c r="I26" s="9" t="n"/>
      <c r="J26" s="13">
        <f>IF(OR(H26="",I26=""),"",H26*I26)</f>
        <v/>
      </c>
      <c r="K26" s="13">
        <f>IF(OR(H26="",J26=""),"",H26+J26)</f>
        <v/>
      </c>
      <c r="L26" s="13">
        <f>IF(C26="","",IF(C26="Prijatá faktúra",J26,0))</f>
        <v/>
      </c>
      <c r="M26" s="5" t="n"/>
      <c r="N26" s="6" t="n"/>
      <c r="O26" s="14">
        <f>IF(OR(H26="",I26=""),"",IF(OR(H26&lt;0,I26&lt;0),"Skontrolovať","V poriadku"))</f>
        <v/>
      </c>
      <c r="P26" s="15">
        <f>IF(I26="","",IFERROR(VLOOKUP(I26,'Číselníky a pokyny'!$A$5:$B$8,2,FALSE),""))</f>
        <v/>
      </c>
    </row>
    <row r="27">
      <c r="A27" s="4" t="n"/>
      <c r="B27" s="5" t="n"/>
      <c r="C27" s="5" t="n"/>
      <c r="D27" s="6" t="n"/>
      <c r="E27" s="5" t="n"/>
      <c r="F27" s="7" t="n"/>
      <c r="G27" s="6" t="n"/>
      <c r="H27" s="8" t="n"/>
      <c r="I27" s="9" t="n"/>
      <c r="J27" s="10">
        <f>IF(OR(H27="",I27=""),"",H27*I27)</f>
        <v/>
      </c>
      <c r="K27" s="10">
        <f>IF(OR(H27="",J27=""),"",H27+J27)</f>
        <v/>
      </c>
      <c r="L27" s="10">
        <f>IF(C27="","",IF(C27="Prijatá faktúra",J27,0))</f>
        <v/>
      </c>
      <c r="M27" s="5" t="n"/>
      <c r="N27" s="6" t="n"/>
      <c r="O27" s="11">
        <f>IF(OR(H27="",I27=""),"",IF(OR(H27&lt;0,I27&lt;0),"Skontrolovať","V poriadku"))</f>
        <v/>
      </c>
      <c r="P27" s="12">
        <f>IF(I27="","",IFERROR(VLOOKUP(I27,'Číselníky a pokyny'!$A$5:$B$8,2,FALSE),""))</f>
        <v/>
      </c>
    </row>
    <row r="28">
      <c r="A28" s="4" t="n"/>
      <c r="B28" s="5" t="n"/>
      <c r="C28" s="5" t="n"/>
      <c r="D28" s="6" t="n"/>
      <c r="E28" s="5" t="n"/>
      <c r="F28" s="7" t="n"/>
      <c r="G28" s="6" t="n"/>
      <c r="H28" s="8" t="n"/>
      <c r="I28" s="9" t="n"/>
      <c r="J28" s="13">
        <f>IF(OR(H28="",I28=""),"",H28*I28)</f>
        <v/>
      </c>
      <c r="K28" s="13">
        <f>IF(OR(H28="",J28=""),"",H28+J28)</f>
        <v/>
      </c>
      <c r="L28" s="13">
        <f>IF(C28="","",IF(C28="Prijatá faktúra",J28,0))</f>
        <v/>
      </c>
      <c r="M28" s="5" t="n"/>
      <c r="N28" s="6" t="n"/>
      <c r="O28" s="14">
        <f>IF(OR(H28="",I28=""),"",IF(OR(H28&lt;0,I28&lt;0),"Skontrolovať","V poriadku"))</f>
        <v/>
      </c>
      <c r="P28" s="15">
        <f>IF(I28="","",IFERROR(VLOOKUP(I28,'Číselníky a pokyny'!$A$5:$B$8,2,FALSE),""))</f>
        <v/>
      </c>
    </row>
    <row r="29">
      <c r="A29" s="4" t="n"/>
      <c r="B29" s="5" t="n"/>
      <c r="C29" s="5" t="n"/>
      <c r="D29" s="6" t="n"/>
      <c r="E29" s="5" t="n"/>
      <c r="F29" s="7" t="n"/>
      <c r="G29" s="6" t="n"/>
      <c r="H29" s="8" t="n"/>
      <c r="I29" s="9" t="n"/>
      <c r="J29" s="10">
        <f>IF(OR(H29="",I29=""),"",H29*I29)</f>
        <v/>
      </c>
      <c r="K29" s="10">
        <f>IF(OR(H29="",J29=""),"",H29+J29)</f>
        <v/>
      </c>
      <c r="L29" s="10">
        <f>IF(C29="","",IF(C29="Prijatá faktúra",J29,0))</f>
        <v/>
      </c>
      <c r="M29" s="5" t="n"/>
      <c r="N29" s="6" t="n"/>
      <c r="O29" s="11">
        <f>IF(OR(H29="",I29=""),"",IF(OR(H29&lt;0,I29&lt;0),"Skontrolovať","V poriadku"))</f>
        <v/>
      </c>
      <c r="P29" s="12">
        <f>IF(I29="","",IFERROR(VLOOKUP(I29,'Číselníky a pokyny'!$A$5:$B$8,2,FALSE),""))</f>
        <v/>
      </c>
    </row>
    <row r="30">
      <c r="A30" s="4" t="n"/>
      <c r="B30" s="5" t="n"/>
      <c r="C30" s="5" t="n"/>
      <c r="D30" s="6" t="n"/>
      <c r="E30" s="5" t="n"/>
      <c r="F30" s="7" t="n"/>
      <c r="G30" s="6" t="n"/>
      <c r="H30" s="8" t="n"/>
      <c r="I30" s="9" t="n"/>
      <c r="J30" s="13">
        <f>IF(OR(H30="",I30=""),"",H30*I30)</f>
        <v/>
      </c>
      <c r="K30" s="13">
        <f>IF(OR(H30="",J30=""),"",H30+J30)</f>
        <v/>
      </c>
      <c r="L30" s="13">
        <f>IF(C30="","",IF(C30="Prijatá faktúra",J30,0))</f>
        <v/>
      </c>
      <c r="M30" s="5" t="n"/>
      <c r="N30" s="6" t="n"/>
      <c r="O30" s="14">
        <f>IF(OR(H30="",I30=""),"",IF(OR(H30&lt;0,I30&lt;0),"Skontrolovať","V poriadku"))</f>
        <v/>
      </c>
      <c r="P30" s="15">
        <f>IF(I30="","",IFERROR(VLOOKUP(I30,'Číselníky a pokyny'!$A$5:$B$8,2,FALSE),""))</f>
        <v/>
      </c>
    </row>
    <row r="31">
      <c r="A31" s="4" t="n"/>
      <c r="B31" s="5" t="n"/>
      <c r="C31" s="5" t="n"/>
      <c r="D31" s="6" t="n"/>
      <c r="E31" s="5" t="n"/>
      <c r="F31" s="7" t="n"/>
      <c r="G31" s="6" t="n"/>
      <c r="H31" s="8" t="n"/>
      <c r="I31" s="9" t="n"/>
      <c r="J31" s="10">
        <f>IF(OR(H31="",I31=""),"",H31*I31)</f>
        <v/>
      </c>
      <c r="K31" s="10">
        <f>IF(OR(H31="",J31=""),"",H31+J31)</f>
        <v/>
      </c>
      <c r="L31" s="10">
        <f>IF(C31="","",IF(C31="Prijatá faktúra",J31,0))</f>
        <v/>
      </c>
      <c r="M31" s="5" t="n"/>
      <c r="N31" s="6" t="n"/>
      <c r="O31" s="11">
        <f>IF(OR(H31="",I31=""),"",IF(OR(H31&lt;0,I31&lt;0),"Skontrolovať","V poriadku"))</f>
        <v/>
      </c>
      <c r="P31" s="12">
        <f>IF(I31="","",IFERROR(VLOOKUP(I31,'Číselníky a pokyny'!$A$5:$B$8,2,FALSE),""))</f>
        <v/>
      </c>
    </row>
    <row r="32">
      <c r="A32" s="4" t="n"/>
      <c r="B32" s="5" t="n"/>
      <c r="C32" s="5" t="n"/>
      <c r="D32" s="6" t="n"/>
      <c r="E32" s="5" t="n"/>
      <c r="F32" s="7" t="n"/>
      <c r="G32" s="6" t="n"/>
      <c r="H32" s="8" t="n"/>
      <c r="I32" s="9" t="n"/>
      <c r="J32" s="13">
        <f>IF(OR(H32="",I32=""),"",H32*I32)</f>
        <v/>
      </c>
      <c r="K32" s="13">
        <f>IF(OR(H32="",J32=""),"",H32+J32)</f>
        <v/>
      </c>
      <c r="L32" s="13">
        <f>IF(C32="","",IF(C32="Prijatá faktúra",J32,0))</f>
        <v/>
      </c>
      <c r="M32" s="5" t="n"/>
      <c r="N32" s="6" t="n"/>
      <c r="O32" s="14">
        <f>IF(OR(H32="",I32=""),"",IF(OR(H32&lt;0,I32&lt;0),"Skontrolovať","V poriadku"))</f>
        <v/>
      </c>
      <c r="P32" s="15">
        <f>IF(I32="","",IFERROR(VLOOKUP(I32,'Číselníky a pokyny'!$A$5:$B$8,2,FALSE),""))</f>
        <v/>
      </c>
    </row>
    <row r="33">
      <c r="A33" s="4" t="n"/>
      <c r="B33" s="5" t="n"/>
      <c r="C33" s="5" t="n"/>
      <c r="D33" s="6" t="n"/>
      <c r="E33" s="5" t="n"/>
      <c r="F33" s="7" t="n"/>
      <c r="G33" s="6" t="n"/>
      <c r="H33" s="8" t="n"/>
      <c r="I33" s="9" t="n"/>
      <c r="J33" s="10">
        <f>IF(OR(H33="",I33=""),"",H33*I33)</f>
        <v/>
      </c>
      <c r="K33" s="10">
        <f>IF(OR(H33="",J33=""),"",H33+J33)</f>
        <v/>
      </c>
      <c r="L33" s="10">
        <f>IF(C33="","",IF(C33="Prijatá faktúra",J33,0))</f>
        <v/>
      </c>
      <c r="M33" s="5" t="n"/>
      <c r="N33" s="6" t="n"/>
      <c r="O33" s="11">
        <f>IF(OR(H33="",I33=""),"",IF(OR(H33&lt;0,I33&lt;0),"Skontrolovať","V poriadku"))</f>
        <v/>
      </c>
      <c r="P33" s="12">
        <f>IF(I33="","",IFERROR(VLOOKUP(I33,'Číselníky a pokyny'!$A$5:$B$8,2,FALSE),""))</f>
        <v/>
      </c>
    </row>
    <row r="34">
      <c r="A34" s="4" t="n"/>
      <c r="B34" s="5" t="n"/>
      <c r="C34" s="5" t="n"/>
      <c r="D34" s="6" t="n"/>
      <c r="E34" s="5" t="n"/>
      <c r="F34" s="7" t="n"/>
      <c r="G34" s="6" t="n"/>
      <c r="H34" s="8" t="n"/>
      <c r="I34" s="9" t="n"/>
      <c r="J34" s="13">
        <f>IF(OR(H34="",I34=""),"",H34*I34)</f>
        <v/>
      </c>
      <c r="K34" s="13">
        <f>IF(OR(H34="",J34=""),"",H34+J34)</f>
        <v/>
      </c>
      <c r="L34" s="13">
        <f>IF(C34="","",IF(C34="Prijatá faktúra",J34,0))</f>
        <v/>
      </c>
      <c r="M34" s="5" t="n"/>
      <c r="N34" s="6" t="n"/>
      <c r="O34" s="14">
        <f>IF(OR(H34="",I34=""),"",IF(OR(H34&lt;0,I34&lt;0),"Skontrolovať","V poriadku"))</f>
        <v/>
      </c>
      <c r="P34" s="15">
        <f>IF(I34="","",IFERROR(VLOOKUP(I34,'Číselníky a pokyny'!$A$5:$B$8,2,FALSE),""))</f>
        <v/>
      </c>
    </row>
    <row r="35">
      <c r="A35" s="4" t="n"/>
      <c r="B35" s="5" t="n"/>
      <c r="C35" s="5" t="n"/>
      <c r="D35" s="6" t="n"/>
      <c r="E35" s="5" t="n"/>
      <c r="F35" s="7" t="n"/>
      <c r="G35" s="6" t="n"/>
      <c r="H35" s="8" t="n"/>
      <c r="I35" s="9" t="n"/>
      <c r="J35" s="10">
        <f>IF(OR(H35="",I35=""),"",H35*I35)</f>
        <v/>
      </c>
      <c r="K35" s="10">
        <f>IF(OR(H35="",J35=""),"",H35+J35)</f>
        <v/>
      </c>
      <c r="L35" s="10">
        <f>IF(C35="","",IF(C35="Prijatá faktúra",J35,0))</f>
        <v/>
      </c>
      <c r="M35" s="5" t="n"/>
      <c r="N35" s="6" t="n"/>
      <c r="O35" s="11">
        <f>IF(OR(H35="",I35=""),"",IF(OR(H35&lt;0,I35&lt;0),"Skontrolovať","V poriadku"))</f>
        <v/>
      </c>
      <c r="P35" s="12">
        <f>IF(I35="","",IFERROR(VLOOKUP(I35,'Číselníky a pokyny'!$A$5:$B$8,2,FALSE),""))</f>
        <v/>
      </c>
    </row>
    <row r="36">
      <c r="A36" s="4" t="n"/>
      <c r="B36" s="5" t="n"/>
      <c r="C36" s="5" t="n"/>
      <c r="D36" s="6" t="n"/>
      <c r="E36" s="5" t="n"/>
      <c r="F36" s="7" t="n"/>
      <c r="G36" s="6" t="n"/>
      <c r="H36" s="8" t="n"/>
      <c r="I36" s="9" t="n"/>
      <c r="J36" s="13">
        <f>IF(OR(H36="",I36=""),"",H36*I36)</f>
        <v/>
      </c>
      <c r="K36" s="13">
        <f>IF(OR(H36="",J36=""),"",H36+J36)</f>
        <v/>
      </c>
      <c r="L36" s="13">
        <f>IF(C36="","",IF(C36="Prijatá faktúra",J36,0))</f>
        <v/>
      </c>
      <c r="M36" s="5" t="n"/>
      <c r="N36" s="6" t="n"/>
      <c r="O36" s="14">
        <f>IF(OR(H36="",I36=""),"",IF(OR(H36&lt;0,I36&lt;0),"Skontrolovať","V poriadku"))</f>
        <v/>
      </c>
      <c r="P36" s="15">
        <f>IF(I36="","",IFERROR(VLOOKUP(I36,'Číselníky a pokyny'!$A$5:$B$8,2,FALSE),""))</f>
        <v/>
      </c>
    </row>
    <row r="37">
      <c r="A37" s="4" t="n"/>
      <c r="B37" s="5" t="n"/>
      <c r="C37" s="5" t="n"/>
      <c r="D37" s="6" t="n"/>
      <c r="E37" s="5" t="n"/>
      <c r="F37" s="7" t="n"/>
      <c r="G37" s="6" t="n"/>
      <c r="H37" s="8" t="n"/>
      <c r="I37" s="9" t="n"/>
      <c r="J37" s="10">
        <f>IF(OR(H37="",I37=""),"",H37*I37)</f>
        <v/>
      </c>
      <c r="K37" s="10">
        <f>IF(OR(H37="",J37=""),"",H37+J37)</f>
        <v/>
      </c>
      <c r="L37" s="10">
        <f>IF(C37="","",IF(C37="Prijatá faktúra",J37,0))</f>
        <v/>
      </c>
      <c r="M37" s="5" t="n"/>
      <c r="N37" s="6" t="n"/>
      <c r="O37" s="11">
        <f>IF(OR(H37="",I37=""),"",IF(OR(H37&lt;0,I37&lt;0),"Skontrolovať","V poriadku"))</f>
        <v/>
      </c>
      <c r="P37" s="12">
        <f>IF(I37="","",IFERROR(VLOOKUP(I37,'Číselníky a pokyny'!$A$5:$B$8,2,FALSE),""))</f>
        <v/>
      </c>
    </row>
    <row r="38">
      <c r="A38" s="4" t="n"/>
      <c r="B38" s="5" t="n"/>
      <c r="C38" s="5" t="n"/>
      <c r="D38" s="6" t="n"/>
      <c r="E38" s="5" t="n"/>
      <c r="F38" s="7" t="n"/>
      <c r="G38" s="6" t="n"/>
      <c r="H38" s="8" t="n"/>
      <c r="I38" s="9" t="n"/>
      <c r="J38" s="13">
        <f>IF(OR(H38="",I38=""),"",H38*I38)</f>
        <v/>
      </c>
      <c r="K38" s="13">
        <f>IF(OR(H38="",J38=""),"",H38+J38)</f>
        <v/>
      </c>
      <c r="L38" s="13">
        <f>IF(C38="","",IF(C38="Prijatá faktúra",J38,0))</f>
        <v/>
      </c>
      <c r="M38" s="5" t="n"/>
      <c r="N38" s="6" t="n"/>
      <c r="O38" s="14">
        <f>IF(OR(H38="",I38=""),"",IF(OR(H38&lt;0,I38&lt;0),"Skontrolovať","V poriadku"))</f>
        <v/>
      </c>
      <c r="P38" s="15">
        <f>IF(I38="","",IFERROR(VLOOKUP(I38,'Číselníky a pokyny'!$A$5:$B$8,2,FALSE),""))</f>
        <v/>
      </c>
    </row>
    <row r="39">
      <c r="A39" s="4" t="n"/>
      <c r="B39" s="5" t="n"/>
      <c r="C39" s="5" t="n"/>
      <c r="D39" s="6" t="n"/>
      <c r="E39" s="5" t="n"/>
      <c r="F39" s="7" t="n"/>
      <c r="G39" s="6" t="n"/>
      <c r="H39" s="8" t="n"/>
      <c r="I39" s="9" t="n"/>
      <c r="J39" s="10">
        <f>IF(OR(H39="",I39=""),"",H39*I39)</f>
        <v/>
      </c>
      <c r="K39" s="10">
        <f>IF(OR(H39="",J39=""),"",H39+J39)</f>
        <v/>
      </c>
      <c r="L39" s="10">
        <f>IF(C39="","",IF(C39="Prijatá faktúra",J39,0))</f>
        <v/>
      </c>
      <c r="M39" s="5" t="n"/>
      <c r="N39" s="6" t="n"/>
      <c r="O39" s="11">
        <f>IF(OR(H39="",I39=""),"",IF(OR(H39&lt;0,I39&lt;0),"Skontrolovať","V poriadku"))</f>
        <v/>
      </c>
      <c r="P39" s="12">
        <f>IF(I39="","",IFERROR(VLOOKUP(I39,'Číselníky a pokyny'!$A$5:$B$8,2,FALSE),""))</f>
        <v/>
      </c>
    </row>
    <row r="40">
      <c r="A40" s="4" t="n"/>
      <c r="B40" s="5" t="n"/>
      <c r="C40" s="5" t="n"/>
      <c r="D40" s="6" t="n"/>
      <c r="E40" s="5" t="n"/>
      <c r="F40" s="7" t="n"/>
      <c r="G40" s="6" t="n"/>
      <c r="H40" s="8" t="n"/>
      <c r="I40" s="9" t="n"/>
      <c r="J40" s="13">
        <f>IF(OR(H40="",I40=""),"",H40*I40)</f>
        <v/>
      </c>
      <c r="K40" s="13">
        <f>IF(OR(H40="",J40=""),"",H40+J40)</f>
        <v/>
      </c>
      <c r="L40" s="13">
        <f>IF(C40="","",IF(C40="Prijatá faktúra",J40,0))</f>
        <v/>
      </c>
      <c r="M40" s="5" t="n"/>
      <c r="N40" s="6" t="n"/>
      <c r="O40" s="14">
        <f>IF(OR(H40="",I40=""),"",IF(OR(H40&lt;0,I40&lt;0),"Skontrolovať","V poriadku"))</f>
        <v/>
      </c>
      <c r="P40" s="15">
        <f>IF(I40="","",IFERROR(VLOOKUP(I40,'Číselníky a pokyny'!$A$5:$B$8,2,FALSE),""))</f>
        <v/>
      </c>
    </row>
    <row r="41">
      <c r="A41" s="4" t="n"/>
      <c r="B41" s="5" t="n"/>
      <c r="C41" s="5" t="n"/>
      <c r="D41" s="6" t="n"/>
      <c r="E41" s="5" t="n"/>
      <c r="F41" s="7" t="n"/>
      <c r="G41" s="6" t="n"/>
      <c r="H41" s="8" t="n"/>
      <c r="I41" s="9" t="n"/>
      <c r="J41" s="10">
        <f>IF(OR(H41="",I41=""),"",H41*I41)</f>
        <v/>
      </c>
      <c r="K41" s="10">
        <f>IF(OR(H41="",J41=""),"",H41+J41)</f>
        <v/>
      </c>
      <c r="L41" s="10">
        <f>IF(C41="","",IF(C41="Prijatá faktúra",J41,0))</f>
        <v/>
      </c>
      <c r="M41" s="5" t="n"/>
      <c r="N41" s="6" t="n"/>
      <c r="O41" s="11">
        <f>IF(OR(H41="",I41=""),"",IF(OR(H41&lt;0,I41&lt;0),"Skontrolovať","V poriadku"))</f>
        <v/>
      </c>
      <c r="P41" s="12">
        <f>IF(I41="","",IFERROR(VLOOKUP(I41,'Číselníky a pokyny'!$A$5:$B$8,2,FALSE),""))</f>
        <v/>
      </c>
    </row>
    <row r="42">
      <c r="A42" s="4" t="n"/>
      <c r="B42" s="5" t="n"/>
      <c r="C42" s="5" t="n"/>
      <c r="D42" s="6" t="n"/>
      <c r="E42" s="5" t="n"/>
      <c r="F42" s="7" t="n"/>
      <c r="G42" s="6" t="n"/>
      <c r="H42" s="8" t="n"/>
      <c r="I42" s="9" t="n"/>
      <c r="J42" s="13">
        <f>IF(OR(H42="",I42=""),"",H42*I42)</f>
        <v/>
      </c>
      <c r="K42" s="13">
        <f>IF(OR(H42="",J42=""),"",H42+J42)</f>
        <v/>
      </c>
      <c r="L42" s="13">
        <f>IF(C42="","",IF(C42="Prijatá faktúra",J42,0))</f>
        <v/>
      </c>
      <c r="M42" s="5" t="n"/>
      <c r="N42" s="6" t="n"/>
      <c r="O42" s="14">
        <f>IF(OR(H42="",I42=""),"",IF(OR(H42&lt;0,I42&lt;0),"Skontrolovať","V poriadku"))</f>
        <v/>
      </c>
      <c r="P42" s="15">
        <f>IF(I42="","",IFERROR(VLOOKUP(I42,'Číselníky a pokyny'!$A$5:$B$8,2,FALSE),""))</f>
        <v/>
      </c>
    </row>
    <row r="43">
      <c r="A43" s="4" t="n"/>
      <c r="B43" s="5" t="n"/>
      <c r="C43" s="5" t="n"/>
      <c r="D43" s="6" t="n"/>
      <c r="E43" s="5" t="n"/>
      <c r="F43" s="7" t="n"/>
      <c r="G43" s="6" t="n"/>
      <c r="H43" s="8" t="n"/>
      <c r="I43" s="9" t="n"/>
      <c r="J43" s="10">
        <f>IF(OR(H43="",I43=""),"",H43*I43)</f>
        <v/>
      </c>
      <c r="K43" s="10">
        <f>IF(OR(H43="",J43=""),"",H43+J43)</f>
        <v/>
      </c>
      <c r="L43" s="10">
        <f>IF(C43="","",IF(C43="Prijatá faktúra",J43,0))</f>
        <v/>
      </c>
      <c r="M43" s="5" t="n"/>
      <c r="N43" s="6" t="n"/>
      <c r="O43" s="11">
        <f>IF(OR(H43="",I43=""),"",IF(OR(H43&lt;0,I43&lt;0),"Skontrolovať","V poriadku"))</f>
        <v/>
      </c>
      <c r="P43" s="12">
        <f>IF(I43="","",IFERROR(VLOOKUP(I43,'Číselníky a pokyny'!$A$5:$B$8,2,FALSE),""))</f>
        <v/>
      </c>
    </row>
    <row r="44">
      <c r="A44" s="4" t="n"/>
      <c r="B44" s="5" t="n"/>
      <c r="C44" s="5" t="n"/>
      <c r="D44" s="6" t="n"/>
      <c r="E44" s="5" t="n"/>
      <c r="F44" s="7" t="n"/>
      <c r="G44" s="6" t="n"/>
      <c r="H44" s="8" t="n"/>
      <c r="I44" s="9" t="n"/>
      <c r="J44" s="13">
        <f>IF(OR(H44="",I44=""),"",H44*I44)</f>
        <v/>
      </c>
      <c r="K44" s="13">
        <f>IF(OR(H44="",J44=""),"",H44+J44)</f>
        <v/>
      </c>
      <c r="L44" s="13">
        <f>IF(C44="","",IF(C44="Prijatá faktúra",J44,0))</f>
        <v/>
      </c>
      <c r="M44" s="5" t="n"/>
      <c r="N44" s="6" t="n"/>
      <c r="O44" s="14">
        <f>IF(OR(H44="",I44=""),"",IF(OR(H44&lt;0,I44&lt;0),"Skontrolovať","V poriadku"))</f>
        <v/>
      </c>
      <c r="P44" s="15">
        <f>IF(I44="","",IFERROR(VLOOKUP(I44,'Číselníky a pokyny'!$A$5:$B$8,2,FALSE),""))</f>
        <v/>
      </c>
    </row>
    <row r="45">
      <c r="A45" s="4" t="n"/>
      <c r="B45" s="5" t="n"/>
      <c r="C45" s="5" t="n"/>
      <c r="D45" s="6" t="n"/>
      <c r="E45" s="5" t="n"/>
      <c r="F45" s="7" t="n"/>
      <c r="G45" s="6" t="n"/>
      <c r="H45" s="8" t="n"/>
      <c r="I45" s="9" t="n"/>
      <c r="J45" s="10">
        <f>IF(OR(H45="",I45=""),"",H45*I45)</f>
        <v/>
      </c>
      <c r="K45" s="10">
        <f>IF(OR(H45="",J45=""),"",H45+J45)</f>
        <v/>
      </c>
      <c r="L45" s="10">
        <f>IF(C45="","",IF(C45="Prijatá faktúra",J45,0))</f>
        <v/>
      </c>
      <c r="M45" s="5" t="n"/>
      <c r="N45" s="6" t="n"/>
      <c r="O45" s="11">
        <f>IF(OR(H45="",I45=""),"",IF(OR(H45&lt;0,I45&lt;0),"Skontrolovať","V poriadku"))</f>
        <v/>
      </c>
      <c r="P45" s="12">
        <f>IF(I45="","",IFERROR(VLOOKUP(I45,'Číselníky a pokyny'!$A$5:$B$8,2,FALSE),""))</f>
        <v/>
      </c>
    </row>
    <row r="46">
      <c r="A46" s="4" t="n"/>
      <c r="B46" s="5" t="n"/>
      <c r="C46" s="5" t="n"/>
      <c r="D46" s="6" t="n"/>
      <c r="E46" s="5" t="n"/>
      <c r="F46" s="7" t="n"/>
      <c r="G46" s="6" t="n"/>
      <c r="H46" s="8" t="n"/>
      <c r="I46" s="9" t="n"/>
      <c r="J46" s="13">
        <f>IF(OR(H46="",I46=""),"",H46*I46)</f>
        <v/>
      </c>
      <c r="K46" s="13">
        <f>IF(OR(H46="",J46=""),"",H46+J46)</f>
        <v/>
      </c>
      <c r="L46" s="13">
        <f>IF(C46="","",IF(C46="Prijatá faktúra",J46,0))</f>
        <v/>
      </c>
      <c r="M46" s="5" t="n"/>
      <c r="N46" s="6" t="n"/>
      <c r="O46" s="14">
        <f>IF(OR(H46="",I46=""),"",IF(OR(H46&lt;0,I46&lt;0),"Skontrolovať","V poriadku"))</f>
        <v/>
      </c>
      <c r="P46" s="15">
        <f>IF(I46="","",IFERROR(VLOOKUP(I46,'Číselníky a pokyny'!$A$5:$B$8,2,FALSE),""))</f>
        <v/>
      </c>
    </row>
    <row r="47">
      <c r="A47" s="4" t="n"/>
      <c r="B47" s="5" t="n"/>
      <c r="C47" s="5" t="n"/>
      <c r="D47" s="6" t="n"/>
      <c r="E47" s="5" t="n"/>
      <c r="F47" s="7" t="n"/>
      <c r="G47" s="6" t="n"/>
      <c r="H47" s="8" t="n"/>
      <c r="I47" s="9" t="n"/>
      <c r="J47" s="10">
        <f>IF(OR(H47="",I47=""),"",H47*I47)</f>
        <v/>
      </c>
      <c r="K47" s="10">
        <f>IF(OR(H47="",J47=""),"",H47+J47)</f>
        <v/>
      </c>
      <c r="L47" s="10">
        <f>IF(C47="","",IF(C47="Prijatá faktúra",J47,0))</f>
        <v/>
      </c>
      <c r="M47" s="5" t="n"/>
      <c r="N47" s="6" t="n"/>
      <c r="O47" s="11">
        <f>IF(OR(H47="",I47=""),"",IF(OR(H47&lt;0,I47&lt;0),"Skontrolovať","V poriadku"))</f>
        <v/>
      </c>
      <c r="P47" s="12">
        <f>IF(I47="","",IFERROR(VLOOKUP(I47,'Číselníky a pokyny'!$A$5:$B$8,2,FALSE),""))</f>
        <v/>
      </c>
    </row>
    <row r="48">
      <c r="A48" s="4" t="n"/>
      <c r="B48" s="5" t="n"/>
      <c r="C48" s="5" t="n"/>
      <c r="D48" s="6" t="n"/>
      <c r="E48" s="5" t="n"/>
      <c r="F48" s="7" t="n"/>
      <c r="G48" s="6" t="n"/>
      <c r="H48" s="8" t="n"/>
      <c r="I48" s="9" t="n"/>
      <c r="J48" s="13">
        <f>IF(OR(H48="",I48=""),"",H48*I48)</f>
        <v/>
      </c>
      <c r="K48" s="13">
        <f>IF(OR(H48="",J48=""),"",H48+J48)</f>
        <v/>
      </c>
      <c r="L48" s="13">
        <f>IF(C48="","",IF(C48="Prijatá faktúra",J48,0))</f>
        <v/>
      </c>
      <c r="M48" s="5" t="n"/>
      <c r="N48" s="6" t="n"/>
      <c r="O48" s="14">
        <f>IF(OR(H48="",I48=""),"",IF(OR(H48&lt;0,I48&lt;0),"Skontrolovať","V poriadku"))</f>
        <v/>
      </c>
      <c r="P48" s="15">
        <f>IF(I48="","",IFERROR(VLOOKUP(I48,'Číselníky a pokyny'!$A$5:$B$8,2,FALSE),""))</f>
        <v/>
      </c>
    </row>
    <row r="49">
      <c r="A49" s="4" t="n"/>
      <c r="B49" s="5" t="n"/>
      <c r="C49" s="5" t="n"/>
      <c r="D49" s="6" t="n"/>
      <c r="E49" s="5" t="n"/>
      <c r="F49" s="7" t="n"/>
      <c r="G49" s="6" t="n"/>
      <c r="H49" s="8" t="n"/>
      <c r="I49" s="9" t="n"/>
      <c r="J49" s="10">
        <f>IF(OR(H49="",I49=""),"",H49*I49)</f>
        <v/>
      </c>
      <c r="K49" s="10">
        <f>IF(OR(H49="",J49=""),"",H49+J49)</f>
        <v/>
      </c>
      <c r="L49" s="10">
        <f>IF(C49="","",IF(C49="Prijatá faktúra",J49,0))</f>
        <v/>
      </c>
      <c r="M49" s="5" t="n"/>
      <c r="N49" s="6" t="n"/>
      <c r="O49" s="11">
        <f>IF(OR(H49="",I49=""),"",IF(OR(H49&lt;0,I49&lt;0),"Skontrolovať","V poriadku"))</f>
        <v/>
      </c>
      <c r="P49" s="12">
        <f>IF(I49="","",IFERROR(VLOOKUP(I49,'Číselníky a pokyny'!$A$5:$B$8,2,FALSE),""))</f>
        <v/>
      </c>
    </row>
    <row r="50">
      <c r="A50" s="4" t="n"/>
      <c r="B50" s="5" t="n"/>
      <c r="C50" s="5" t="n"/>
      <c r="D50" s="6" t="n"/>
      <c r="E50" s="5" t="n"/>
      <c r="F50" s="7" t="n"/>
      <c r="G50" s="6" t="n"/>
      <c r="H50" s="8" t="n"/>
      <c r="I50" s="9" t="n"/>
      <c r="J50" s="13">
        <f>IF(OR(H50="",I50=""),"",H50*I50)</f>
        <v/>
      </c>
      <c r="K50" s="13">
        <f>IF(OR(H50="",J50=""),"",H50+J50)</f>
        <v/>
      </c>
      <c r="L50" s="13">
        <f>IF(C50="","",IF(C50="Prijatá faktúra",J50,0))</f>
        <v/>
      </c>
      <c r="M50" s="5" t="n"/>
      <c r="N50" s="6" t="n"/>
      <c r="O50" s="14">
        <f>IF(OR(H50="",I50=""),"",IF(OR(H50&lt;0,I50&lt;0),"Skontrolovať","V poriadku"))</f>
        <v/>
      </c>
      <c r="P50" s="15">
        <f>IF(I50="","",IFERROR(VLOOKUP(I50,'Číselníky a pokyny'!$A$5:$B$8,2,FALSE),""))</f>
        <v/>
      </c>
    </row>
    <row r="51">
      <c r="A51" s="4" t="n"/>
      <c r="B51" s="5" t="n"/>
      <c r="C51" s="5" t="n"/>
      <c r="D51" s="6" t="n"/>
      <c r="E51" s="5" t="n"/>
      <c r="F51" s="7" t="n"/>
      <c r="G51" s="6" t="n"/>
      <c r="H51" s="8" t="n"/>
      <c r="I51" s="9" t="n"/>
      <c r="J51" s="10">
        <f>IF(OR(H51="",I51=""),"",H51*I51)</f>
        <v/>
      </c>
      <c r="K51" s="10">
        <f>IF(OR(H51="",J51=""),"",H51+J51)</f>
        <v/>
      </c>
      <c r="L51" s="10">
        <f>IF(C51="","",IF(C51="Prijatá faktúra",J51,0))</f>
        <v/>
      </c>
      <c r="M51" s="5" t="n"/>
      <c r="N51" s="6" t="n"/>
      <c r="O51" s="11">
        <f>IF(OR(H51="",I51=""),"",IF(OR(H51&lt;0,I51&lt;0),"Skontrolovať","V poriadku"))</f>
        <v/>
      </c>
      <c r="P51" s="12">
        <f>IF(I51="","",IFERROR(VLOOKUP(I51,'Číselníky a pokyny'!$A$5:$B$8,2,FALSE),""))</f>
        <v/>
      </c>
    </row>
    <row r="52">
      <c r="A52" s="4" t="n"/>
      <c r="B52" s="5" t="n"/>
      <c r="C52" s="5" t="n"/>
      <c r="D52" s="6" t="n"/>
      <c r="E52" s="5" t="n"/>
      <c r="F52" s="7" t="n"/>
      <c r="G52" s="6" t="n"/>
      <c r="H52" s="8" t="n"/>
      <c r="I52" s="9" t="n"/>
      <c r="J52" s="13">
        <f>IF(OR(H52="",I52=""),"",H52*I52)</f>
        <v/>
      </c>
      <c r="K52" s="13">
        <f>IF(OR(H52="",J52=""),"",H52+J52)</f>
        <v/>
      </c>
      <c r="L52" s="13">
        <f>IF(C52="","",IF(C52="Prijatá faktúra",J52,0))</f>
        <v/>
      </c>
      <c r="M52" s="5" t="n"/>
      <c r="N52" s="6" t="n"/>
      <c r="O52" s="14">
        <f>IF(OR(H52="",I52=""),"",IF(OR(H52&lt;0,I52&lt;0),"Skontrolovať","V poriadku"))</f>
        <v/>
      </c>
      <c r="P52" s="15">
        <f>IF(I52="","",IFERROR(VLOOKUP(I52,'Číselníky a pokyny'!$A$5:$B$8,2,FALSE),""))</f>
        <v/>
      </c>
    </row>
    <row r="53">
      <c r="A53" s="4" t="n"/>
      <c r="B53" s="5" t="n"/>
      <c r="C53" s="5" t="n"/>
      <c r="D53" s="6" t="n"/>
      <c r="E53" s="5" t="n"/>
      <c r="F53" s="7" t="n"/>
      <c r="G53" s="6" t="n"/>
      <c r="H53" s="8" t="n"/>
      <c r="I53" s="9" t="n"/>
      <c r="J53" s="10">
        <f>IF(OR(H53="",I53=""),"",H53*I53)</f>
        <v/>
      </c>
      <c r="K53" s="10">
        <f>IF(OR(H53="",J53=""),"",H53+J53)</f>
        <v/>
      </c>
      <c r="L53" s="10">
        <f>IF(C53="","",IF(C53="Prijatá faktúra",J53,0))</f>
        <v/>
      </c>
      <c r="M53" s="5" t="n"/>
      <c r="N53" s="6" t="n"/>
      <c r="O53" s="11">
        <f>IF(OR(H53="",I53=""),"",IF(OR(H53&lt;0,I53&lt;0),"Skontrolovať","V poriadku"))</f>
        <v/>
      </c>
      <c r="P53" s="12">
        <f>IF(I53="","",IFERROR(VLOOKUP(I53,'Číselníky a pokyny'!$A$5:$B$8,2,FALSE),""))</f>
        <v/>
      </c>
    </row>
    <row r="54">
      <c r="A54" s="4" t="n"/>
      <c r="B54" s="5" t="n"/>
      <c r="C54" s="5" t="n"/>
      <c r="D54" s="6" t="n"/>
      <c r="E54" s="5" t="n"/>
      <c r="F54" s="7" t="n"/>
      <c r="G54" s="6" t="n"/>
      <c r="H54" s="8" t="n"/>
      <c r="I54" s="9" t="n"/>
      <c r="J54" s="13">
        <f>IF(OR(H54="",I54=""),"",H54*I54)</f>
        <v/>
      </c>
      <c r="K54" s="13">
        <f>IF(OR(H54="",J54=""),"",H54+J54)</f>
        <v/>
      </c>
      <c r="L54" s="13">
        <f>IF(C54="","",IF(C54="Prijatá faktúra",J54,0))</f>
        <v/>
      </c>
      <c r="M54" s="5" t="n"/>
      <c r="N54" s="6" t="n"/>
      <c r="O54" s="14">
        <f>IF(OR(H54="",I54=""),"",IF(OR(H54&lt;0,I54&lt;0),"Skontrolovať","V poriadku"))</f>
        <v/>
      </c>
      <c r="P54" s="15">
        <f>IF(I54="","",IFERROR(VLOOKUP(I54,'Číselníky a pokyny'!$A$5:$B$8,2,FALSE),""))</f>
        <v/>
      </c>
    </row>
    <row r="55">
      <c r="A55" s="4" t="n"/>
      <c r="B55" s="5" t="n"/>
      <c r="C55" s="5" t="n"/>
      <c r="D55" s="6" t="n"/>
      <c r="E55" s="5" t="n"/>
      <c r="F55" s="7" t="n"/>
      <c r="G55" s="6" t="n"/>
      <c r="H55" s="8" t="n"/>
      <c r="I55" s="9" t="n"/>
      <c r="J55" s="10">
        <f>IF(OR(H55="",I55=""),"",H55*I55)</f>
        <v/>
      </c>
      <c r="K55" s="10">
        <f>IF(OR(H55="",J55=""),"",H55+J55)</f>
        <v/>
      </c>
      <c r="L55" s="10">
        <f>IF(C55="","",IF(C55="Prijatá faktúra",J55,0))</f>
        <v/>
      </c>
      <c r="M55" s="5" t="n"/>
      <c r="N55" s="6" t="n"/>
      <c r="O55" s="11">
        <f>IF(OR(H55="",I55=""),"",IF(OR(H55&lt;0,I55&lt;0),"Skontrolovať","V poriadku"))</f>
        <v/>
      </c>
      <c r="P55" s="12">
        <f>IF(I55="","",IFERROR(VLOOKUP(I55,'Číselníky a pokyny'!$A$5:$B$8,2,FALSE),""))</f>
        <v/>
      </c>
    </row>
    <row r="56">
      <c r="A56" s="4" t="n"/>
      <c r="B56" s="5" t="n"/>
      <c r="C56" s="5" t="n"/>
      <c r="D56" s="6" t="n"/>
      <c r="E56" s="5" t="n"/>
      <c r="F56" s="7" t="n"/>
      <c r="G56" s="6" t="n"/>
      <c r="H56" s="8" t="n"/>
      <c r="I56" s="9" t="n"/>
      <c r="J56" s="13">
        <f>IF(OR(H56="",I56=""),"",H56*I56)</f>
        <v/>
      </c>
      <c r="K56" s="13">
        <f>IF(OR(H56="",J56=""),"",H56+J56)</f>
        <v/>
      </c>
      <c r="L56" s="13">
        <f>IF(C56="","",IF(C56="Prijatá faktúra",J56,0))</f>
        <v/>
      </c>
      <c r="M56" s="5" t="n"/>
      <c r="N56" s="6" t="n"/>
      <c r="O56" s="14">
        <f>IF(OR(H56="",I56=""),"",IF(OR(H56&lt;0,I56&lt;0),"Skontrolovať","V poriadku"))</f>
        <v/>
      </c>
      <c r="P56" s="15">
        <f>IF(I56="","",IFERROR(VLOOKUP(I56,'Číselníky a pokyny'!$A$5:$B$8,2,FALSE),""))</f>
        <v/>
      </c>
    </row>
    <row r="57">
      <c r="A57" s="4" t="n"/>
      <c r="B57" s="5" t="n"/>
      <c r="C57" s="5" t="n"/>
      <c r="D57" s="6" t="n"/>
      <c r="E57" s="5" t="n"/>
      <c r="F57" s="7" t="n"/>
      <c r="G57" s="6" t="n"/>
      <c r="H57" s="8" t="n"/>
      <c r="I57" s="9" t="n"/>
      <c r="J57" s="10">
        <f>IF(OR(H57="",I57=""),"",H57*I57)</f>
        <v/>
      </c>
      <c r="K57" s="10">
        <f>IF(OR(H57="",J57=""),"",H57+J57)</f>
        <v/>
      </c>
      <c r="L57" s="10">
        <f>IF(C57="","",IF(C57="Prijatá faktúra",J57,0))</f>
        <v/>
      </c>
      <c r="M57" s="5" t="n"/>
      <c r="N57" s="6" t="n"/>
      <c r="O57" s="11">
        <f>IF(OR(H57="",I57=""),"",IF(OR(H57&lt;0,I57&lt;0),"Skontrolovať","V poriadku"))</f>
        <v/>
      </c>
      <c r="P57" s="12">
        <f>IF(I57="","",IFERROR(VLOOKUP(I57,'Číselníky a pokyny'!$A$5:$B$8,2,FALSE),""))</f>
        <v/>
      </c>
    </row>
    <row r="58">
      <c r="A58" s="4" t="n"/>
      <c r="B58" s="5" t="n"/>
      <c r="C58" s="5" t="n"/>
      <c r="D58" s="6" t="n"/>
      <c r="E58" s="5" t="n"/>
      <c r="F58" s="7" t="n"/>
      <c r="G58" s="6" t="n"/>
      <c r="H58" s="8" t="n"/>
      <c r="I58" s="9" t="n"/>
      <c r="J58" s="13">
        <f>IF(OR(H58="",I58=""),"",H58*I58)</f>
        <v/>
      </c>
      <c r="K58" s="13">
        <f>IF(OR(H58="",J58=""),"",H58+J58)</f>
        <v/>
      </c>
      <c r="L58" s="13">
        <f>IF(C58="","",IF(C58="Prijatá faktúra",J58,0))</f>
        <v/>
      </c>
      <c r="M58" s="5" t="n"/>
      <c r="N58" s="6" t="n"/>
      <c r="O58" s="14">
        <f>IF(OR(H58="",I58=""),"",IF(OR(H58&lt;0,I58&lt;0),"Skontrolovať","V poriadku"))</f>
        <v/>
      </c>
      <c r="P58" s="15">
        <f>IF(I58="","",IFERROR(VLOOKUP(I58,'Číselníky a pokyny'!$A$5:$B$8,2,FALSE),""))</f>
        <v/>
      </c>
    </row>
    <row r="59">
      <c r="A59" s="4" t="n"/>
      <c r="B59" s="5" t="n"/>
      <c r="C59" s="5" t="n"/>
      <c r="D59" s="6" t="n"/>
      <c r="E59" s="5" t="n"/>
      <c r="F59" s="7" t="n"/>
      <c r="G59" s="6" t="n"/>
      <c r="H59" s="8" t="n"/>
      <c r="I59" s="9" t="n"/>
      <c r="J59" s="10">
        <f>IF(OR(H59="",I59=""),"",H59*I59)</f>
        <v/>
      </c>
      <c r="K59" s="10">
        <f>IF(OR(H59="",J59=""),"",H59+J59)</f>
        <v/>
      </c>
      <c r="L59" s="10">
        <f>IF(C59="","",IF(C59="Prijatá faktúra",J59,0))</f>
        <v/>
      </c>
      <c r="M59" s="5" t="n"/>
      <c r="N59" s="6" t="n"/>
      <c r="O59" s="11">
        <f>IF(OR(H59="",I59=""),"",IF(OR(H59&lt;0,I59&lt;0),"Skontrolovať","V poriadku"))</f>
        <v/>
      </c>
      <c r="P59" s="12">
        <f>IF(I59="","",IFERROR(VLOOKUP(I59,'Číselníky a pokyny'!$A$5:$B$8,2,FALSE),""))</f>
        <v/>
      </c>
    </row>
    <row r="60">
      <c r="A60" s="4" t="n"/>
      <c r="B60" s="5" t="n"/>
      <c r="C60" s="5" t="n"/>
      <c r="D60" s="6" t="n"/>
      <c r="E60" s="5" t="n"/>
      <c r="F60" s="7" t="n"/>
      <c r="G60" s="6" t="n"/>
      <c r="H60" s="8" t="n"/>
      <c r="I60" s="9" t="n"/>
      <c r="J60" s="13">
        <f>IF(OR(H60="",I60=""),"",H60*I60)</f>
        <v/>
      </c>
      <c r="K60" s="13">
        <f>IF(OR(H60="",J60=""),"",H60+J60)</f>
        <v/>
      </c>
      <c r="L60" s="13">
        <f>IF(C60="","",IF(C60="Prijatá faktúra",J60,0))</f>
        <v/>
      </c>
      <c r="M60" s="5" t="n"/>
      <c r="N60" s="6" t="n"/>
      <c r="O60" s="14">
        <f>IF(OR(H60="",I60=""),"",IF(OR(H60&lt;0,I60&lt;0),"Skontrolovať","V poriadku"))</f>
        <v/>
      </c>
      <c r="P60" s="15">
        <f>IF(I60="","",IFERROR(VLOOKUP(I60,'Číselníky a pokyny'!$A$5:$B$8,2,FALSE),""))</f>
        <v/>
      </c>
    </row>
    <row r="61">
      <c r="A61" s="4" t="n"/>
      <c r="B61" s="5" t="n"/>
      <c r="C61" s="5" t="n"/>
      <c r="D61" s="6" t="n"/>
      <c r="E61" s="5" t="n"/>
      <c r="F61" s="7" t="n"/>
      <c r="G61" s="6" t="n"/>
      <c r="H61" s="8" t="n"/>
      <c r="I61" s="9" t="n"/>
      <c r="J61" s="10">
        <f>IF(OR(H61="",I61=""),"",H61*I61)</f>
        <v/>
      </c>
      <c r="K61" s="10">
        <f>IF(OR(H61="",J61=""),"",H61+J61)</f>
        <v/>
      </c>
      <c r="L61" s="10">
        <f>IF(C61="","",IF(C61="Prijatá faktúra",J61,0))</f>
        <v/>
      </c>
      <c r="M61" s="5" t="n"/>
      <c r="N61" s="6" t="n"/>
      <c r="O61" s="11">
        <f>IF(OR(H61="",I61=""),"",IF(OR(H61&lt;0,I61&lt;0),"Skontrolovať","V poriadku"))</f>
        <v/>
      </c>
      <c r="P61" s="12">
        <f>IF(I61="","",IFERROR(VLOOKUP(I61,'Číselníky a pokyny'!$A$5:$B$8,2,FALSE),""))</f>
        <v/>
      </c>
    </row>
    <row r="62">
      <c r="A62" s="4" t="n"/>
      <c r="B62" s="5" t="n"/>
      <c r="C62" s="5" t="n"/>
      <c r="D62" s="6" t="n"/>
      <c r="E62" s="5" t="n"/>
      <c r="F62" s="7" t="n"/>
      <c r="G62" s="6" t="n"/>
      <c r="H62" s="8" t="n"/>
      <c r="I62" s="9" t="n"/>
      <c r="J62" s="13">
        <f>IF(OR(H62="",I62=""),"",H62*I62)</f>
        <v/>
      </c>
      <c r="K62" s="13">
        <f>IF(OR(H62="",J62=""),"",H62+J62)</f>
        <v/>
      </c>
      <c r="L62" s="13">
        <f>IF(C62="","",IF(C62="Prijatá faktúra",J62,0))</f>
        <v/>
      </c>
      <c r="M62" s="5" t="n"/>
      <c r="N62" s="6" t="n"/>
      <c r="O62" s="14">
        <f>IF(OR(H62="",I62=""),"",IF(OR(H62&lt;0,I62&lt;0),"Skontrolovať","V poriadku"))</f>
        <v/>
      </c>
      <c r="P62" s="15">
        <f>IF(I62="","",IFERROR(VLOOKUP(I62,'Číselníky a pokyny'!$A$5:$B$8,2,FALSE),""))</f>
        <v/>
      </c>
    </row>
    <row r="63">
      <c r="A63" s="4" t="n"/>
      <c r="B63" s="5" t="n"/>
      <c r="C63" s="5" t="n"/>
      <c r="D63" s="6" t="n"/>
      <c r="E63" s="5" t="n"/>
      <c r="F63" s="7" t="n"/>
      <c r="G63" s="6" t="n"/>
      <c r="H63" s="8" t="n"/>
      <c r="I63" s="9" t="n"/>
      <c r="J63" s="10">
        <f>IF(OR(H63="",I63=""),"",H63*I63)</f>
        <v/>
      </c>
      <c r="K63" s="10">
        <f>IF(OR(H63="",J63=""),"",H63+J63)</f>
        <v/>
      </c>
      <c r="L63" s="10">
        <f>IF(C63="","",IF(C63="Prijatá faktúra",J63,0))</f>
        <v/>
      </c>
      <c r="M63" s="5" t="n"/>
      <c r="N63" s="6" t="n"/>
      <c r="O63" s="11">
        <f>IF(OR(H63="",I63=""),"",IF(OR(H63&lt;0,I63&lt;0),"Skontrolovať","V poriadku"))</f>
        <v/>
      </c>
      <c r="P63" s="12">
        <f>IF(I63="","",IFERROR(VLOOKUP(I63,'Číselníky a pokyny'!$A$5:$B$8,2,FALSE),""))</f>
        <v/>
      </c>
    </row>
    <row r="64">
      <c r="A64" s="4" t="n"/>
      <c r="B64" s="5" t="n"/>
      <c r="C64" s="5" t="n"/>
      <c r="D64" s="6" t="n"/>
      <c r="E64" s="5" t="n"/>
      <c r="F64" s="7" t="n"/>
      <c r="G64" s="6" t="n"/>
      <c r="H64" s="8" t="n"/>
      <c r="I64" s="9" t="n"/>
      <c r="J64" s="13">
        <f>IF(OR(H64="",I64=""),"",H64*I64)</f>
        <v/>
      </c>
      <c r="K64" s="13">
        <f>IF(OR(H64="",J64=""),"",H64+J64)</f>
        <v/>
      </c>
      <c r="L64" s="13">
        <f>IF(C64="","",IF(C64="Prijatá faktúra",J64,0))</f>
        <v/>
      </c>
      <c r="M64" s="5" t="n"/>
      <c r="N64" s="6" t="n"/>
      <c r="O64" s="14">
        <f>IF(OR(H64="",I64=""),"",IF(OR(H64&lt;0,I64&lt;0),"Skontrolovať","V poriadku"))</f>
        <v/>
      </c>
      <c r="P64" s="15">
        <f>IF(I64="","",IFERROR(VLOOKUP(I64,'Číselníky a pokyny'!$A$5:$B$8,2,FALSE),""))</f>
        <v/>
      </c>
    </row>
    <row r="65">
      <c r="A65" s="4" t="n"/>
      <c r="B65" s="5" t="n"/>
      <c r="C65" s="5" t="n"/>
      <c r="D65" s="6" t="n"/>
      <c r="E65" s="5" t="n"/>
      <c r="F65" s="7" t="n"/>
      <c r="G65" s="6" t="n"/>
      <c r="H65" s="8" t="n"/>
      <c r="I65" s="9" t="n"/>
      <c r="J65" s="10">
        <f>IF(OR(H65="",I65=""),"",H65*I65)</f>
        <v/>
      </c>
      <c r="K65" s="10">
        <f>IF(OR(H65="",J65=""),"",H65+J65)</f>
        <v/>
      </c>
      <c r="L65" s="10">
        <f>IF(C65="","",IF(C65="Prijatá faktúra",J65,0))</f>
        <v/>
      </c>
      <c r="M65" s="5" t="n"/>
      <c r="N65" s="6" t="n"/>
      <c r="O65" s="11">
        <f>IF(OR(H65="",I65=""),"",IF(OR(H65&lt;0,I65&lt;0),"Skontrolovať","V poriadku"))</f>
        <v/>
      </c>
      <c r="P65" s="12">
        <f>IF(I65="","",IFERROR(VLOOKUP(I65,'Číselníky a pokyny'!$A$5:$B$8,2,FALSE),""))</f>
        <v/>
      </c>
    </row>
    <row r="66">
      <c r="A66" s="4" t="n"/>
      <c r="B66" s="5" t="n"/>
      <c r="C66" s="5" t="n"/>
      <c r="D66" s="6" t="n"/>
      <c r="E66" s="5" t="n"/>
      <c r="F66" s="7" t="n"/>
      <c r="G66" s="6" t="n"/>
      <c r="H66" s="8" t="n"/>
      <c r="I66" s="9" t="n"/>
      <c r="J66" s="13">
        <f>IF(OR(H66="",I66=""),"",H66*I66)</f>
        <v/>
      </c>
      <c r="K66" s="13">
        <f>IF(OR(H66="",J66=""),"",H66+J66)</f>
        <v/>
      </c>
      <c r="L66" s="13">
        <f>IF(C66="","",IF(C66="Prijatá faktúra",J66,0))</f>
        <v/>
      </c>
      <c r="M66" s="5" t="n"/>
      <c r="N66" s="6" t="n"/>
      <c r="O66" s="14">
        <f>IF(OR(H66="",I66=""),"",IF(OR(H66&lt;0,I66&lt;0),"Skontrolovať","V poriadku"))</f>
        <v/>
      </c>
      <c r="P66" s="15">
        <f>IF(I66="","",IFERROR(VLOOKUP(I66,'Číselníky a pokyny'!$A$5:$B$8,2,FALSE),""))</f>
        <v/>
      </c>
    </row>
    <row r="67">
      <c r="A67" s="4" t="n"/>
      <c r="B67" s="5" t="n"/>
      <c r="C67" s="5" t="n"/>
      <c r="D67" s="6" t="n"/>
      <c r="E67" s="5" t="n"/>
      <c r="F67" s="7" t="n"/>
      <c r="G67" s="6" t="n"/>
      <c r="H67" s="8" t="n"/>
      <c r="I67" s="9" t="n"/>
      <c r="J67" s="10">
        <f>IF(OR(H67="",I67=""),"",H67*I67)</f>
        <v/>
      </c>
      <c r="K67" s="10">
        <f>IF(OR(H67="",J67=""),"",H67+J67)</f>
        <v/>
      </c>
      <c r="L67" s="10">
        <f>IF(C67="","",IF(C67="Prijatá faktúra",J67,0))</f>
        <v/>
      </c>
      <c r="M67" s="5" t="n"/>
      <c r="N67" s="6" t="n"/>
      <c r="O67" s="11">
        <f>IF(OR(H67="",I67=""),"",IF(OR(H67&lt;0,I67&lt;0),"Skontrolovať","V poriadku"))</f>
        <v/>
      </c>
      <c r="P67" s="12">
        <f>IF(I67="","",IFERROR(VLOOKUP(I67,'Číselníky a pokyny'!$A$5:$B$8,2,FALSE),""))</f>
        <v/>
      </c>
    </row>
    <row r="68">
      <c r="A68" s="4" t="n"/>
      <c r="B68" s="5" t="n"/>
      <c r="C68" s="5" t="n"/>
      <c r="D68" s="6" t="n"/>
      <c r="E68" s="5" t="n"/>
      <c r="F68" s="7" t="n"/>
      <c r="G68" s="6" t="n"/>
      <c r="H68" s="8" t="n"/>
      <c r="I68" s="9" t="n"/>
      <c r="J68" s="13">
        <f>IF(OR(H68="",I68=""),"",H68*I68)</f>
        <v/>
      </c>
      <c r="K68" s="13">
        <f>IF(OR(H68="",J68=""),"",H68+J68)</f>
        <v/>
      </c>
      <c r="L68" s="13">
        <f>IF(C68="","",IF(C68="Prijatá faktúra",J68,0))</f>
        <v/>
      </c>
      <c r="M68" s="5" t="n"/>
      <c r="N68" s="6" t="n"/>
      <c r="O68" s="14">
        <f>IF(OR(H68="",I68=""),"",IF(OR(H68&lt;0,I68&lt;0),"Skontrolovať","V poriadku"))</f>
        <v/>
      </c>
      <c r="P68" s="15">
        <f>IF(I68="","",IFERROR(VLOOKUP(I68,'Číselníky a pokyny'!$A$5:$B$8,2,FALSE),""))</f>
        <v/>
      </c>
    </row>
    <row r="69">
      <c r="A69" s="4" t="n"/>
      <c r="B69" s="5" t="n"/>
      <c r="C69" s="5" t="n"/>
      <c r="D69" s="6" t="n"/>
      <c r="E69" s="5" t="n"/>
      <c r="F69" s="7" t="n"/>
      <c r="G69" s="6" t="n"/>
      <c r="H69" s="8" t="n"/>
      <c r="I69" s="9" t="n"/>
      <c r="J69" s="10">
        <f>IF(OR(H69="",I69=""),"",H69*I69)</f>
        <v/>
      </c>
      <c r="K69" s="10">
        <f>IF(OR(H69="",J69=""),"",H69+J69)</f>
        <v/>
      </c>
      <c r="L69" s="10">
        <f>IF(C69="","",IF(C69="Prijatá faktúra",J69,0))</f>
        <v/>
      </c>
      <c r="M69" s="5" t="n"/>
      <c r="N69" s="6" t="n"/>
      <c r="O69" s="11">
        <f>IF(OR(H69="",I69=""),"",IF(OR(H69&lt;0,I69&lt;0),"Skontrolovať","V poriadku"))</f>
        <v/>
      </c>
      <c r="P69" s="12">
        <f>IF(I69="","",IFERROR(VLOOKUP(I69,'Číselníky a pokyny'!$A$5:$B$8,2,FALSE),""))</f>
        <v/>
      </c>
    </row>
    <row r="70">
      <c r="A70" s="4" t="n"/>
      <c r="B70" s="5" t="n"/>
      <c r="C70" s="5" t="n"/>
      <c r="D70" s="6" t="n"/>
      <c r="E70" s="5" t="n"/>
      <c r="F70" s="7" t="n"/>
      <c r="G70" s="6" t="n"/>
      <c r="H70" s="8" t="n"/>
      <c r="I70" s="9" t="n"/>
      <c r="J70" s="13">
        <f>IF(OR(H70="",I70=""),"",H70*I70)</f>
        <v/>
      </c>
      <c r="K70" s="13">
        <f>IF(OR(H70="",J70=""),"",H70+J70)</f>
        <v/>
      </c>
      <c r="L70" s="13">
        <f>IF(C70="","",IF(C70="Prijatá faktúra",J70,0))</f>
        <v/>
      </c>
      <c r="M70" s="5" t="n"/>
      <c r="N70" s="6" t="n"/>
      <c r="O70" s="14">
        <f>IF(OR(H70="",I70=""),"",IF(OR(H70&lt;0,I70&lt;0),"Skontrolovať","V poriadku"))</f>
        <v/>
      </c>
      <c r="P70" s="15">
        <f>IF(I70="","",IFERROR(VLOOKUP(I70,'Číselníky a pokyny'!$A$5:$B$8,2,FALSE),""))</f>
        <v/>
      </c>
    </row>
    <row r="71">
      <c r="A71" s="4" t="n"/>
      <c r="B71" s="5" t="n"/>
      <c r="C71" s="5" t="n"/>
      <c r="D71" s="6" t="n"/>
      <c r="E71" s="5" t="n"/>
      <c r="F71" s="7" t="n"/>
      <c r="G71" s="6" t="n"/>
      <c r="H71" s="8" t="n"/>
      <c r="I71" s="9" t="n"/>
      <c r="J71" s="10">
        <f>IF(OR(H71="",I71=""),"",H71*I71)</f>
        <v/>
      </c>
      <c r="K71" s="10">
        <f>IF(OR(H71="",J71=""),"",H71+J71)</f>
        <v/>
      </c>
      <c r="L71" s="10">
        <f>IF(C71="","",IF(C71="Prijatá faktúra",J71,0))</f>
        <v/>
      </c>
      <c r="M71" s="5" t="n"/>
      <c r="N71" s="6" t="n"/>
      <c r="O71" s="11">
        <f>IF(OR(H71="",I71=""),"",IF(OR(H71&lt;0,I71&lt;0),"Skontrolovať","V poriadku"))</f>
        <v/>
      </c>
      <c r="P71" s="12">
        <f>IF(I71="","",IFERROR(VLOOKUP(I71,'Číselníky a pokyny'!$A$5:$B$8,2,FALSE),""))</f>
        <v/>
      </c>
    </row>
    <row r="72">
      <c r="A72" s="4" t="n"/>
      <c r="B72" s="5" t="n"/>
      <c r="C72" s="5" t="n"/>
      <c r="D72" s="6" t="n"/>
      <c r="E72" s="5" t="n"/>
      <c r="F72" s="7" t="n"/>
      <c r="G72" s="6" t="n"/>
      <c r="H72" s="8" t="n"/>
      <c r="I72" s="9" t="n"/>
      <c r="J72" s="13">
        <f>IF(OR(H72="",I72=""),"",H72*I72)</f>
        <v/>
      </c>
      <c r="K72" s="13">
        <f>IF(OR(H72="",J72=""),"",H72+J72)</f>
        <v/>
      </c>
      <c r="L72" s="13">
        <f>IF(C72="","",IF(C72="Prijatá faktúra",J72,0))</f>
        <v/>
      </c>
      <c r="M72" s="5" t="n"/>
      <c r="N72" s="6" t="n"/>
      <c r="O72" s="14">
        <f>IF(OR(H72="",I72=""),"",IF(OR(H72&lt;0,I72&lt;0),"Skontrolovať","V poriadku"))</f>
        <v/>
      </c>
      <c r="P72" s="15">
        <f>IF(I72="","",IFERROR(VLOOKUP(I72,'Číselníky a pokyny'!$A$5:$B$8,2,FALSE),""))</f>
        <v/>
      </c>
    </row>
    <row r="73">
      <c r="A73" s="4" t="n"/>
      <c r="B73" s="5" t="n"/>
      <c r="C73" s="5" t="n"/>
      <c r="D73" s="6" t="n"/>
      <c r="E73" s="5" t="n"/>
      <c r="F73" s="7" t="n"/>
      <c r="G73" s="6" t="n"/>
      <c r="H73" s="8" t="n"/>
      <c r="I73" s="9" t="n"/>
      <c r="J73" s="10">
        <f>IF(OR(H73="",I73=""),"",H73*I73)</f>
        <v/>
      </c>
      <c r="K73" s="10">
        <f>IF(OR(H73="",J73=""),"",H73+J73)</f>
        <v/>
      </c>
      <c r="L73" s="10">
        <f>IF(C73="","",IF(C73="Prijatá faktúra",J73,0))</f>
        <v/>
      </c>
      <c r="M73" s="5" t="n"/>
      <c r="N73" s="6" t="n"/>
      <c r="O73" s="11">
        <f>IF(OR(H73="",I73=""),"",IF(OR(H73&lt;0,I73&lt;0),"Skontrolovať","V poriadku"))</f>
        <v/>
      </c>
      <c r="P73" s="12">
        <f>IF(I73="","",IFERROR(VLOOKUP(I73,'Číselníky a pokyny'!$A$5:$B$8,2,FALSE),""))</f>
        <v/>
      </c>
    </row>
    <row r="74">
      <c r="A74" s="4" t="n"/>
      <c r="B74" s="5" t="n"/>
      <c r="C74" s="5" t="n"/>
      <c r="D74" s="6" t="n"/>
      <c r="E74" s="5" t="n"/>
      <c r="F74" s="7" t="n"/>
      <c r="G74" s="6" t="n"/>
      <c r="H74" s="8" t="n"/>
      <c r="I74" s="9" t="n"/>
      <c r="J74" s="13">
        <f>IF(OR(H74="",I74=""),"",H74*I74)</f>
        <v/>
      </c>
      <c r="K74" s="13">
        <f>IF(OR(H74="",J74=""),"",H74+J74)</f>
        <v/>
      </c>
      <c r="L74" s="13">
        <f>IF(C74="","",IF(C74="Prijatá faktúra",J74,0))</f>
        <v/>
      </c>
      <c r="M74" s="5" t="n"/>
      <c r="N74" s="6" t="n"/>
      <c r="O74" s="14">
        <f>IF(OR(H74="",I74=""),"",IF(OR(H74&lt;0,I74&lt;0),"Skontrolovať","V poriadku"))</f>
        <v/>
      </c>
      <c r="P74" s="15">
        <f>IF(I74="","",IFERROR(VLOOKUP(I74,'Číselníky a pokyny'!$A$5:$B$8,2,FALSE),""))</f>
        <v/>
      </c>
    </row>
    <row r="75">
      <c r="A75" s="4" t="n"/>
      <c r="B75" s="5" t="n"/>
      <c r="C75" s="5" t="n"/>
      <c r="D75" s="6" t="n"/>
      <c r="E75" s="5" t="n"/>
      <c r="F75" s="7" t="n"/>
      <c r="G75" s="6" t="n"/>
      <c r="H75" s="8" t="n"/>
      <c r="I75" s="9" t="n"/>
      <c r="J75" s="10">
        <f>IF(OR(H75="",I75=""),"",H75*I75)</f>
        <v/>
      </c>
      <c r="K75" s="10">
        <f>IF(OR(H75="",J75=""),"",H75+J75)</f>
        <v/>
      </c>
      <c r="L75" s="10">
        <f>IF(C75="","",IF(C75="Prijatá faktúra",J75,0))</f>
        <v/>
      </c>
      <c r="M75" s="5" t="n"/>
      <c r="N75" s="6" t="n"/>
      <c r="O75" s="11">
        <f>IF(OR(H75="",I75=""),"",IF(OR(H75&lt;0,I75&lt;0),"Skontrolovať","V poriadku"))</f>
        <v/>
      </c>
      <c r="P75" s="12">
        <f>IF(I75="","",IFERROR(VLOOKUP(I75,'Číselníky a pokyny'!$A$5:$B$8,2,FALSE),""))</f>
        <v/>
      </c>
    </row>
    <row r="76">
      <c r="A76" s="4" t="n"/>
      <c r="B76" s="5" t="n"/>
      <c r="C76" s="5" t="n"/>
      <c r="D76" s="6" t="n"/>
      <c r="E76" s="5" t="n"/>
      <c r="F76" s="7" t="n"/>
      <c r="G76" s="6" t="n"/>
      <c r="H76" s="8" t="n"/>
      <c r="I76" s="9" t="n"/>
      <c r="J76" s="13">
        <f>IF(OR(H76="",I76=""),"",H76*I76)</f>
        <v/>
      </c>
      <c r="K76" s="13">
        <f>IF(OR(H76="",J76=""),"",H76+J76)</f>
        <v/>
      </c>
      <c r="L76" s="13">
        <f>IF(C76="","",IF(C76="Prijatá faktúra",J76,0))</f>
        <v/>
      </c>
      <c r="M76" s="5" t="n"/>
      <c r="N76" s="6" t="n"/>
      <c r="O76" s="14">
        <f>IF(OR(H76="",I76=""),"",IF(OR(H76&lt;0,I76&lt;0),"Skontrolovať","V poriadku"))</f>
        <v/>
      </c>
      <c r="P76" s="15">
        <f>IF(I76="","",IFERROR(VLOOKUP(I76,'Číselníky a pokyny'!$A$5:$B$8,2,FALSE),""))</f>
        <v/>
      </c>
    </row>
    <row r="77">
      <c r="A77" s="4" t="n"/>
      <c r="B77" s="5" t="n"/>
      <c r="C77" s="5" t="n"/>
      <c r="D77" s="6" t="n"/>
      <c r="E77" s="5" t="n"/>
      <c r="F77" s="7" t="n"/>
      <c r="G77" s="6" t="n"/>
      <c r="H77" s="8" t="n"/>
      <c r="I77" s="9" t="n"/>
      <c r="J77" s="10">
        <f>IF(OR(H77="",I77=""),"",H77*I77)</f>
        <v/>
      </c>
      <c r="K77" s="10">
        <f>IF(OR(H77="",J77=""),"",H77+J77)</f>
        <v/>
      </c>
      <c r="L77" s="10">
        <f>IF(C77="","",IF(C77="Prijatá faktúra",J77,0))</f>
        <v/>
      </c>
      <c r="M77" s="5" t="n"/>
      <c r="N77" s="6" t="n"/>
      <c r="O77" s="11">
        <f>IF(OR(H77="",I77=""),"",IF(OR(H77&lt;0,I77&lt;0),"Skontrolovať","V poriadku"))</f>
        <v/>
      </c>
      <c r="P77" s="12">
        <f>IF(I77="","",IFERROR(VLOOKUP(I77,'Číselníky a pokyny'!$A$5:$B$8,2,FALSE),""))</f>
        <v/>
      </c>
    </row>
    <row r="78">
      <c r="A78" s="4" t="n"/>
      <c r="B78" s="5" t="n"/>
      <c r="C78" s="5" t="n"/>
      <c r="D78" s="6" t="n"/>
      <c r="E78" s="5" t="n"/>
      <c r="F78" s="7" t="n"/>
      <c r="G78" s="6" t="n"/>
      <c r="H78" s="8" t="n"/>
      <c r="I78" s="9" t="n"/>
      <c r="J78" s="13">
        <f>IF(OR(H78="",I78=""),"",H78*I78)</f>
        <v/>
      </c>
      <c r="K78" s="13">
        <f>IF(OR(H78="",J78=""),"",H78+J78)</f>
        <v/>
      </c>
      <c r="L78" s="13">
        <f>IF(C78="","",IF(C78="Prijatá faktúra",J78,0))</f>
        <v/>
      </c>
      <c r="M78" s="5" t="n"/>
      <c r="N78" s="6" t="n"/>
      <c r="O78" s="14">
        <f>IF(OR(H78="",I78=""),"",IF(OR(H78&lt;0,I78&lt;0),"Skontrolovať","V poriadku"))</f>
        <v/>
      </c>
      <c r="P78" s="15">
        <f>IF(I78="","",IFERROR(VLOOKUP(I78,'Číselníky a pokyny'!$A$5:$B$8,2,FALSE),""))</f>
        <v/>
      </c>
    </row>
    <row r="79">
      <c r="A79" s="4" t="n"/>
      <c r="B79" s="5" t="n"/>
      <c r="C79" s="5" t="n"/>
      <c r="D79" s="6" t="n"/>
      <c r="E79" s="5" t="n"/>
      <c r="F79" s="7" t="n"/>
      <c r="G79" s="6" t="n"/>
      <c r="H79" s="8" t="n"/>
      <c r="I79" s="9" t="n"/>
      <c r="J79" s="10">
        <f>IF(OR(H79="",I79=""),"",H79*I79)</f>
        <v/>
      </c>
      <c r="K79" s="10">
        <f>IF(OR(H79="",J79=""),"",H79+J79)</f>
        <v/>
      </c>
      <c r="L79" s="10">
        <f>IF(C79="","",IF(C79="Prijatá faktúra",J79,0))</f>
        <v/>
      </c>
      <c r="M79" s="5" t="n"/>
      <c r="N79" s="6" t="n"/>
      <c r="O79" s="11">
        <f>IF(OR(H79="",I79=""),"",IF(OR(H79&lt;0,I79&lt;0),"Skontrolovať","V poriadku"))</f>
        <v/>
      </c>
      <c r="P79" s="12">
        <f>IF(I79="","",IFERROR(VLOOKUP(I79,'Číselníky a pokyny'!$A$5:$B$8,2,FALSE),""))</f>
        <v/>
      </c>
    </row>
    <row r="80">
      <c r="A80" s="4" t="n"/>
      <c r="B80" s="5" t="n"/>
      <c r="C80" s="5" t="n"/>
      <c r="D80" s="6" t="n"/>
      <c r="E80" s="5" t="n"/>
      <c r="F80" s="7" t="n"/>
      <c r="G80" s="6" t="n"/>
      <c r="H80" s="8" t="n"/>
      <c r="I80" s="9" t="n"/>
      <c r="J80" s="13">
        <f>IF(OR(H80="",I80=""),"",H80*I80)</f>
        <v/>
      </c>
      <c r="K80" s="13">
        <f>IF(OR(H80="",J80=""),"",H80+J80)</f>
        <v/>
      </c>
      <c r="L80" s="13">
        <f>IF(C80="","",IF(C80="Prijatá faktúra",J80,0))</f>
        <v/>
      </c>
      <c r="M80" s="5" t="n"/>
      <c r="N80" s="6" t="n"/>
      <c r="O80" s="14">
        <f>IF(OR(H80="",I80=""),"",IF(OR(H80&lt;0,I80&lt;0),"Skontrolovať","V poriadku"))</f>
        <v/>
      </c>
      <c r="P80" s="15">
        <f>IF(I80="","",IFERROR(VLOOKUP(I80,'Číselníky a pokyny'!$A$5:$B$8,2,FALSE),""))</f>
        <v/>
      </c>
    </row>
    <row r="81">
      <c r="A81" s="4" t="n"/>
      <c r="B81" s="5" t="n"/>
      <c r="C81" s="5" t="n"/>
      <c r="D81" s="6" t="n"/>
      <c r="E81" s="5" t="n"/>
      <c r="F81" s="7" t="n"/>
      <c r="G81" s="6" t="n"/>
      <c r="H81" s="8" t="n"/>
      <c r="I81" s="9" t="n"/>
      <c r="J81" s="10">
        <f>IF(OR(H81="",I81=""),"",H81*I81)</f>
        <v/>
      </c>
      <c r="K81" s="10">
        <f>IF(OR(H81="",J81=""),"",H81+J81)</f>
        <v/>
      </c>
      <c r="L81" s="10">
        <f>IF(C81="","",IF(C81="Prijatá faktúra",J81,0))</f>
        <v/>
      </c>
      <c r="M81" s="5" t="n"/>
      <c r="N81" s="6" t="n"/>
      <c r="O81" s="11">
        <f>IF(OR(H81="",I81=""),"",IF(OR(H81&lt;0,I81&lt;0),"Skontrolovať","V poriadku"))</f>
        <v/>
      </c>
      <c r="P81" s="12">
        <f>IF(I81="","",IFERROR(VLOOKUP(I81,'Číselníky a pokyny'!$A$5:$B$8,2,FALSE),""))</f>
        <v/>
      </c>
    </row>
    <row r="82">
      <c r="A82" s="4" t="n"/>
      <c r="B82" s="5" t="n"/>
      <c r="C82" s="5" t="n"/>
      <c r="D82" s="6" t="n"/>
      <c r="E82" s="5" t="n"/>
      <c r="F82" s="7" t="n"/>
      <c r="G82" s="6" t="n"/>
      <c r="H82" s="8" t="n"/>
      <c r="I82" s="9" t="n"/>
      <c r="J82" s="13">
        <f>IF(OR(H82="",I82=""),"",H82*I82)</f>
        <v/>
      </c>
      <c r="K82" s="13">
        <f>IF(OR(H82="",J82=""),"",H82+J82)</f>
        <v/>
      </c>
      <c r="L82" s="13">
        <f>IF(C82="","",IF(C82="Prijatá faktúra",J82,0))</f>
        <v/>
      </c>
      <c r="M82" s="5" t="n"/>
      <c r="N82" s="6" t="n"/>
      <c r="O82" s="14">
        <f>IF(OR(H82="",I82=""),"",IF(OR(H82&lt;0,I82&lt;0),"Skontrolovať","V poriadku"))</f>
        <v/>
      </c>
      <c r="P82" s="15">
        <f>IF(I82="","",IFERROR(VLOOKUP(I82,'Číselníky a pokyny'!$A$5:$B$8,2,FALSE),""))</f>
        <v/>
      </c>
    </row>
    <row r="83">
      <c r="A83" s="4" t="n"/>
      <c r="B83" s="5" t="n"/>
      <c r="C83" s="5" t="n"/>
      <c r="D83" s="6" t="n"/>
      <c r="E83" s="5" t="n"/>
      <c r="F83" s="7" t="n"/>
      <c r="G83" s="6" t="n"/>
      <c r="H83" s="8" t="n"/>
      <c r="I83" s="9" t="n"/>
      <c r="J83" s="10">
        <f>IF(OR(H83="",I83=""),"",H83*I83)</f>
        <v/>
      </c>
      <c r="K83" s="10">
        <f>IF(OR(H83="",J83=""),"",H83+J83)</f>
        <v/>
      </c>
      <c r="L83" s="10">
        <f>IF(C83="","",IF(C83="Prijatá faktúra",J83,0))</f>
        <v/>
      </c>
      <c r="M83" s="5" t="n"/>
      <c r="N83" s="6" t="n"/>
      <c r="O83" s="11">
        <f>IF(OR(H83="",I83=""),"",IF(OR(H83&lt;0,I83&lt;0),"Skontrolovať","V poriadku"))</f>
        <v/>
      </c>
      <c r="P83" s="12">
        <f>IF(I83="","",IFERROR(VLOOKUP(I83,'Číselníky a pokyny'!$A$5:$B$8,2,FALSE),""))</f>
        <v/>
      </c>
    </row>
    <row r="84">
      <c r="A84" s="4" t="n"/>
      <c r="B84" s="5" t="n"/>
      <c r="C84" s="5" t="n"/>
      <c r="D84" s="6" t="n"/>
      <c r="E84" s="5" t="n"/>
      <c r="F84" s="7" t="n"/>
      <c r="G84" s="6" t="n"/>
      <c r="H84" s="8" t="n"/>
      <c r="I84" s="9" t="n"/>
      <c r="J84" s="13">
        <f>IF(OR(H84="",I84=""),"",H84*I84)</f>
        <v/>
      </c>
      <c r="K84" s="13">
        <f>IF(OR(H84="",J84=""),"",H84+J84)</f>
        <v/>
      </c>
      <c r="L84" s="13">
        <f>IF(C84="","",IF(C84="Prijatá faktúra",J84,0))</f>
        <v/>
      </c>
      <c r="M84" s="5" t="n"/>
      <c r="N84" s="6" t="n"/>
      <c r="O84" s="14">
        <f>IF(OR(H84="",I84=""),"",IF(OR(H84&lt;0,I84&lt;0),"Skontrolovať","V poriadku"))</f>
        <v/>
      </c>
      <c r="P84" s="15">
        <f>IF(I84="","",IFERROR(VLOOKUP(I84,'Číselníky a pokyny'!$A$5:$B$8,2,FALSE),""))</f>
        <v/>
      </c>
    </row>
    <row r="85">
      <c r="A85" s="4" t="n"/>
      <c r="B85" s="5" t="n"/>
      <c r="C85" s="5" t="n"/>
      <c r="D85" s="6" t="n"/>
      <c r="E85" s="5" t="n"/>
      <c r="F85" s="7" t="n"/>
      <c r="G85" s="6" t="n"/>
      <c r="H85" s="8" t="n"/>
      <c r="I85" s="9" t="n"/>
      <c r="J85" s="10">
        <f>IF(OR(H85="",I85=""),"",H85*I85)</f>
        <v/>
      </c>
      <c r="K85" s="10">
        <f>IF(OR(H85="",J85=""),"",H85+J85)</f>
        <v/>
      </c>
      <c r="L85" s="10">
        <f>IF(C85="","",IF(C85="Prijatá faktúra",J85,0))</f>
        <v/>
      </c>
      <c r="M85" s="5" t="n"/>
      <c r="N85" s="6" t="n"/>
      <c r="O85" s="11">
        <f>IF(OR(H85="",I85=""),"",IF(OR(H85&lt;0,I85&lt;0),"Skontrolovať","V poriadku"))</f>
        <v/>
      </c>
      <c r="P85" s="12">
        <f>IF(I85="","",IFERROR(VLOOKUP(I85,'Číselníky a pokyny'!$A$5:$B$8,2,FALSE),""))</f>
        <v/>
      </c>
    </row>
    <row r="86">
      <c r="A86" s="4" t="n"/>
      <c r="B86" s="5" t="n"/>
      <c r="C86" s="5" t="n"/>
      <c r="D86" s="6" t="n"/>
      <c r="E86" s="5" t="n"/>
      <c r="F86" s="7" t="n"/>
      <c r="G86" s="6" t="n"/>
      <c r="H86" s="8" t="n"/>
      <c r="I86" s="9" t="n"/>
      <c r="J86" s="13">
        <f>IF(OR(H86="",I86=""),"",H86*I86)</f>
        <v/>
      </c>
      <c r="K86" s="13">
        <f>IF(OR(H86="",J86=""),"",H86+J86)</f>
        <v/>
      </c>
      <c r="L86" s="13">
        <f>IF(C86="","",IF(C86="Prijatá faktúra",J86,0))</f>
        <v/>
      </c>
      <c r="M86" s="5" t="n"/>
      <c r="N86" s="6" t="n"/>
      <c r="O86" s="14">
        <f>IF(OR(H86="",I86=""),"",IF(OR(H86&lt;0,I86&lt;0),"Skontrolovať","V poriadku"))</f>
        <v/>
      </c>
      <c r="P86" s="15">
        <f>IF(I86="","",IFERROR(VLOOKUP(I86,'Číselníky a pokyny'!$A$5:$B$8,2,FALSE),""))</f>
        <v/>
      </c>
    </row>
    <row r="87">
      <c r="A87" s="4" t="n"/>
      <c r="B87" s="5" t="n"/>
      <c r="C87" s="5" t="n"/>
      <c r="D87" s="6" t="n"/>
      <c r="E87" s="5" t="n"/>
      <c r="F87" s="7" t="n"/>
      <c r="G87" s="6" t="n"/>
      <c r="H87" s="8" t="n"/>
      <c r="I87" s="9" t="n"/>
      <c r="J87" s="10">
        <f>IF(OR(H87="",I87=""),"",H87*I87)</f>
        <v/>
      </c>
      <c r="K87" s="10">
        <f>IF(OR(H87="",J87=""),"",H87+J87)</f>
        <v/>
      </c>
      <c r="L87" s="10">
        <f>IF(C87="","",IF(C87="Prijatá faktúra",J87,0))</f>
        <v/>
      </c>
      <c r="M87" s="5" t="n"/>
      <c r="N87" s="6" t="n"/>
      <c r="O87" s="11">
        <f>IF(OR(H87="",I87=""),"",IF(OR(H87&lt;0,I87&lt;0),"Skontrolovať","V poriadku"))</f>
        <v/>
      </c>
      <c r="P87" s="12">
        <f>IF(I87="","",IFERROR(VLOOKUP(I87,'Číselníky a pokyny'!$A$5:$B$8,2,FALSE),""))</f>
        <v/>
      </c>
    </row>
    <row r="88">
      <c r="A88" s="4" t="n"/>
      <c r="B88" s="5" t="n"/>
      <c r="C88" s="5" t="n"/>
      <c r="D88" s="6" t="n"/>
      <c r="E88" s="5" t="n"/>
      <c r="F88" s="7" t="n"/>
      <c r="G88" s="6" t="n"/>
      <c r="H88" s="8" t="n"/>
      <c r="I88" s="9" t="n"/>
      <c r="J88" s="13">
        <f>IF(OR(H88="",I88=""),"",H88*I88)</f>
        <v/>
      </c>
      <c r="K88" s="13">
        <f>IF(OR(H88="",J88=""),"",H88+J88)</f>
        <v/>
      </c>
      <c r="L88" s="13">
        <f>IF(C88="","",IF(C88="Prijatá faktúra",J88,0))</f>
        <v/>
      </c>
      <c r="M88" s="5" t="n"/>
      <c r="N88" s="6" t="n"/>
      <c r="O88" s="14">
        <f>IF(OR(H88="",I88=""),"",IF(OR(H88&lt;0,I88&lt;0),"Skontrolovať","V poriadku"))</f>
        <v/>
      </c>
      <c r="P88" s="15">
        <f>IF(I88="","",IFERROR(VLOOKUP(I88,'Číselníky a pokyny'!$A$5:$B$8,2,FALSE),""))</f>
        <v/>
      </c>
    </row>
    <row r="89">
      <c r="A89" s="4" t="n"/>
      <c r="B89" s="5" t="n"/>
      <c r="C89" s="5" t="n"/>
      <c r="D89" s="6" t="n"/>
      <c r="E89" s="5" t="n"/>
      <c r="F89" s="7" t="n"/>
      <c r="G89" s="6" t="n"/>
      <c r="H89" s="8" t="n"/>
      <c r="I89" s="9" t="n"/>
      <c r="J89" s="10">
        <f>IF(OR(H89="",I89=""),"",H89*I89)</f>
        <v/>
      </c>
      <c r="K89" s="10">
        <f>IF(OR(H89="",J89=""),"",H89+J89)</f>
        <v/>
      </c>
      <c r="L89" s="10">
        <f>IF(C89="","",IF(C89="Prijatá faktúra",J89,0))</f>
        <v/>
      </c>
      <c r="M89" s="5" t="n"/>
      <c r="N89" s="6" t="n"/>
      <c r="O89" s="11">
        <f>IF(OR(H89="",I89=""),"",IF(OR(H89&lt;0,I89&lt;0),"Skontrolovať","V poriadku"))</f>
        <v/>
      </c>
      <c r="P89" s="12">
        <f>IF(I89="","",IFERROR(VLOOKUP(I89,'Číselníky a pokyny'!$A$5:$B$8,2,FALSE),""))</f>
        <v/>
      </c>
    </row>
    <row r="90">
      <c r="A90" s="4" t="n"/>
      <c r="B90" s="5" t="n"/>
      <c r="C90" s="5" t="n"/>
      <c r="D90" s="6" t="n"/>
      <c r="E90" s="5" t="n"/>
      <c r="F90" s="7" t="n"/>
      <c r="G90" s="6" t="n"/>
      <c r="H90" s="8" t="n"/>
      <c r="I90" s="9" t="n"/>
      <c r="J90" s="13">
        <f>IF(OR(H90="",I90=""),"",H90*I90)</f>
        <v/>
      </c>
      <c r="K90" s="13">
        <f>IF(OR(H90="",J90=""),"",H90+J90)</f>
        <v/>
      </c>
      <c r="L90" s="13">
        <f>IF(C90="","",IF(C90="Prijatá faktúra",J90,0))</f>
        <v/>
      </c>
      <c r="M90" s="5" t="n"/>
      <c r="N90" s="6" t="n"/>
      <c r="O90" s="14">
        <f>IF(OR(H90="",I90=""),"",IF(OR(H90&lt;0,I90&lt;0),"Skontrolovať","V poriadku"))</f>
        <v/>
      </c>
      <c r="P90" s="15">
        <f>IF(I90="","",IFERROR(VLOOKUP(I90,'Číselníky a pokyny'!$A$5:$B$8,2,FALSE),""))</f>
        <v/>
      </c>
    </row>
    <row r="91">
      <c r="A91" s="4" t="n"/>
      <c r="B91" s="5" t="n"/>
      <c r="C91" s="5" t="n"/>
      <c r="D91" s="6" t="n"/>
      <c r="E91" s="5" t="n"/>
      <c r="F91" s="7" t="n"/>
      <c r="G91" s="6" t="n"/>
      <c r="H91" s="8" t="n"/>
      <c r="I91" s="9" t="n"/>
      <c r="J91" s="10">
        <f>IF(OR(H91="",I91=""),"",H91*I91)</f>
        <v/>
      </c>
      <c r="K91" s="10">
        <f>IF(OR(H91="",J91=""),"",H91+J91)</f>
        <v/>
      </c>
      <c r="L91" s="10">
        <f>IF(C91="","",IF(C91="Prijatá faktúra",J91,0))</f>
        <v/>
      </c>
      <c r="M91" s="5" t="n"/>
      <c r="N91" s="6" t="n"/>
      <c r="O91" s="11">
        <f>IF(OR(H91="",I91=""),"",IF(OR(H91&lt;0,I91&lt;0),"Skontrolovať","V poriadku"))</f>
        <v/>
      </c>
      <c r="P91" s="12">
        <f>IF(I91="","",IFERROR(VLOOKUP(I91,'Číselníky a pokyny'!$A$5:$B$8,2,FALSE),""))</f>
        <v/>
      </c>
    </row>
    <row r="92">
      <c r="A92" s="4" t="n"/>
      <c r="B92" s="5" t="n"/>
      <c r="C92" s="5" t="n"/>
      <c r="D92" s="6" t="n"/>
      <c r="E92" s="5" t="n"/>
      <c r="F92" s="7" t="n"/>
      <c r="G92" s="6" t="n"/>
      <c r="H92" s="8" t="n"/>
      <c r="I92" s="9" t="n"/>
      <c r="J92" s="13">
        <f>IF(OR(H92="",I92=""),"",H92*I92)</f>
        <v/>
      </c>
      <c r="K92" s="13">
        <f>IF(OR(H92="",J92=""),"",H92+J92)</f>
        <v/>
      </c>
      <c r="L92" s="13">
        <f>IF(C92="","",IF(C92="Prijatá faktúra",J92,0))</f>
        <v/>
      </c>
      <c r="M92" s="5" t="n"/>
      <c r="N92" s="6" t="n"/>
      <c r="O92" s="14">
        <f>IF(OR(H92="",I92=""),"",IF(OR(H92&lt;0,I92&lt;0),"Skontrolovať","V poriadku"))</f>
        <v/>
      </c>
      <c r="P92" s="15">
        <f>IF(I92="","",IFERROR(VLOOKUP(I92,'Číselníky a pokyny'!$A$5:$B$8,2,FALSE),""))</f>
        <v/>
      </c>
    </row>
    <row r="93">
      <c r="A93" s="4" t="n"/>
      <c r="B93" s="5" t="n"/>
      <c r="C93" s="5" t="n"/>
      <c r="D93" s="6" t="n"/>
      <c r="E93" s="5" t="n"/>
      <c r="F93" s="7" t="n"/>
      <c r="G93" s="6" t="n"/>
      <c r="H93" s="8" t="n"/>
      <c r="I93" s="9" t="n"/>
      <c r="J93" s="10">
        <f>IF(OR(H93="",I93=""),"",H93*I93)</f>
        <v/>
      </c>
      <c r="K93" s="10">
        <f>IF(OR(H93="",J93=""),"",H93+J93)</f>
        <v/>
      </c>
      <c r="L93" s="10">
        <f>IF(C93="","",IF(C93="Prijatá faktúra",J93,0))</f>
        <v/>
      </c>
      <c r="M93" s="5" t="n"/>
      <c r="N93" s="6" t="n"/>
      <c r="O93" s="11">
        <f>IF(OR(H93="",I93=""),"",IF(OR(H93&lt;0,I93&lt;0),"Skontrolovať","V poriadku"))</f>
        <v/>
      </c>
      <c r="P93" s="12">
        <f>IF(I93="","",IFERROR(VLOOKUP(I93,'Číselníky a pokyny'!$A$5:$B$8,2,FALSE),""))</f>
        <v/>
      </c>
    </row>
    <row r="94">
      <c r="A94" s="4" t="n"/>
      <c r="B94" s="5" t="n"/>
      <c r="C94" s="5" t="n"/>
      <c r="D94" s="6" t="n"/>
      <c r="E94" s="5" t="n"/>
      <c r="F94" s="7" t="n"/>
      <c r="G94" s="6" t="n"/>
      <c r="H94" s="8" t="n"/>
      <c r="I94" s="9" t="n"/>
      <c r="J94" s="13">
        <f>IF(OR(H94="",I94=""),"",H94*I94)</f>
        <v/>
      </c>
      <c r="K94" s="13">
        <f>IF(OR(H94="",J94=""),"",H94+J94)</f>
        <v/>
      </c>
      <c r="L94" s="13">
        <f>IF(C94="","",IF(C94="Prijatá faktúra",J94,0))</f>
        <v/>
      </c>
      <c r="M94" s="5" t="n"/>
      <c r="N94" s="6" t="n"/>
      <c r="O94" s="14">
        <f>IF(OR(H94="",I94=""),"",IF(OR(H94&lt;0,I94&lt;0),"Skontrolovať","V poriadku"))</f>
        <v/>
      </c>
      <c r="P94" s="15">
        <f>IF(I94="","",IFERROR(VLOOKUP(I94,'Číselníky a pokyny'!$A$5:$B$8,2,FALSE),""))</f>
        <v/>
      </c>
    </row>
    <row r="95">
      <c r="A95" s="4" t="n"/>
      <c r="B95" s="5" t="n"/>
      <c r="C95" s="5" t="n"/>
      <c r="D95" s="6" t="n"/>
      <c r="E95" s="5" t="n"/>
      <c r="F95" s="7" t="n"/>
      <c r="G95" s="6" t="n"/>
      <c r="H95" s="8" t="n"/>
      <c r="I95" s="9" t="n"/>
      <c r="J95" s="10">
        <f>IF(OR(H95="",I95=""),"",H95*I95)</f>
        <v/>
      </c>
      <c r="K95" s="10">
        <f>IF(OR(H95="",J95=""),"",H95+J95)</f>
        <v/>
      </c>
      <c r="L95" s="10">
        <f>IF(C95="","",IF(C95="Prijatá faktúra",J95,0))</f>
        <v/>
      </c>
      <c r="M95" s="5" t="n"/>
      <c r="N95" s="6" t="n"/>
      <c r="O95" s="11">
        <f>IF(OR(H95="",I95=""),"",IF(OR(H95&lt;0,I95&lt;0),"Skontrolovať","V poriadku"))</f>
        <v/>
      </c>
      <c r="P95" s="12">
        <f>IF(I95="","",IFERROR(VLOOKUP(I95,'Číselníky a pokyny'!$A$5:$B$8,2,FALSE),""))</f>
        <v/>
      </c>
    </row>
    <row r="96">
      <c r="A96" s="4" t="n"/>
      <c r="B96" s="5" t="n"/>
      <c r="C96" s="5" t="n"/>
      <c r="D96" s="6" t="n"/>
      <c r="E96" s="5" t="n"/>
      <c r="F96" s="7" t="n"/>
      <c r="G96" s="6" t="n"/>
      <c r="H96" s="8" t="n"/>
      <c r="I96" s="9" t="n"/>
      <c r="J96" s="13">
        <f>IF(OR(H96="",I96=""),"",H96*I96)</f>
        <v/>
      </c>
      <c r="K96" s="13">
        <f>IF(OR(H96="",J96=""),"",H96+J96)</f>
        <v/>
      </c>
      <c r="L96" s="13">
        <f>IF(C96="","",IF(C96="Prijatá faktúra",J96,0))</f>
        <v/>
      </c>
      <c r="M96" s="5" t="n"/>
      <c r="N96" s="6" t="n"/>
      <c r="O96" s="14">
        <f>IF(OR(H96="",I96=""),"",IF(OR(H96&lt;0,I96&lt;0),"Skontrolovať","V poriadku"))</f>
        <v/>
      </c>
      <c r="P96" s="15">
        <f>IF(I96="","",IFERROR(VLOOKUP(I96,'Číselníky a pokyny'!$A$5:$B$8,2,FALSE),""))</f>
        <v/>
      </c>
    </row>
    <row r="97">
      <c r="A97" s="4" t="n"/>
      <c r="B97" s="5" t="n"/>
      <c r="C97" s="5" t="n"/>
      <c r="D97" s="6" t="n"/>
      <c r="E97" s="5" t="n"/>
      <c r="F97" s="7" t="n"/>
      <c r="G97" s="6" t="n"/>
      <c r="H97" s="8" t="n"/>
      <c r="I97" s="9" t="n"/>
      <c r="J97" s="10">
        <f>IF(OR(H97="",I97=""),"",H97*I97)</f>
        <v/>
      </c>
      <c r="K97" s="10">
        <f>IF(OR(H97="",J97=""),"",H97+J97)</f>
        <v/>
      </c>
      <c r="L97" s="10">
        <f>IF(C97="","",IF(C97="Prijatá faktúra",J97,0))</f>
        <v/>
      </c>
      <c r="M97" s="5" t="n"/>
      <c r="N97" s="6" t="n"/>
      <c r="O97" s="11">
        <f>IF(OR(H97="",I97=""),"",IF(OR(H97&lt;0,I97&lt;0),"Skontrolovať","V poriadku"))</f>
        <v/>
      </c>
      <c r="P97" s="12">
        <f>IF(I97="","",IFERROR(VLOOKUP(I97,'Číselníky a pokyny'!$A$5:$B$8,2,FALSE),""))</f>
        <v/>
      </c>
    </row>
    <row r="98">
      <c r="A98" s="4" t="n"/>
      <c r="B98" s="5" t="n"/>
      <c r="C98" s="5" t="n"/>
      <c r="D98" s="6" t="n"/>
      <c r="E98" s="5" t="n"/>
      <c r="F98" s="7" t="n"/>
      <c r="G98" s="6" t="n"/>
      <c r="H98" s="8" t="n"/>
      <c r="I98" s="9" t="n"/>
      <c r="J98" s="13">
        <f>IF(OR(H98="",I98=""),"",H98*I98)</f>
        <v/>
      </c>
      <c r="K98" s="13">
        <f>IF(OR(H98="",J98=""),"",H98+J98)</f>
        <v/>
      </c>
      <c r="L98" s="13">
        <f>IF(C98="","",IF(C98="Prijatá faktúra",J98,0))</f>
        <v/>
      </c>
      <c r="M98" s="5" t="n"/>
      <c r="N98" s="6" t="n"/>
      <c r="O98" s="14">
        <f>IF(OR(H98="",I98=""),"",IF(OR(H98&lt;0,I98&lt;0),"Skontrolovať","V poriadku"))</f>
        <v/>
      </c>
      <c r="P98" s="15">
        <f>IF(I98="","",IFERROR(VLOOKUP(I98,'Číselníky a pokyny'!$A$5:$B$8,2,FALSE),""))</f>
        <v/>
      </c>
    </row>
    <row r="99">
      <c r="A99" s="4" t="n"/>
      <c r="B99" s="5" t="n"/>
      <c r="C99" s="5" t="n"/>
      <c r="D99" s="6" t="n"/>
      <c r="E99" s="5" t="n"/>
      <c r="F99" s="7" t="n"/>
      <c r="G99" s="6" t="n"/>
      <c r="H99" s="8" t="n"/>
      <c r="I99" s="9" t="n"/>
      <c r="J99" s="10">
        <f>IF(OR(H99="",I99=""),"",H99*I99)</f>
        <v/>
      </c>
      <c r="K99" s="10">
        <f>IF(OR(H99="",J99=""),"",H99+J99)</f>
        <v/>
      </c>
      <c r="L99" s="10">
        <f>IF(C99="","",IF(C99="Prijatá faktúra",J99,0))</f>
        <v/>
      </c>
      <c r="M99" s="5" t="n"/>
      <c r="N99" s="6" t="n"/>
      <c r="O99" s="11">
        <f>IF(OR(H99="",I99=""),"",IF(OR(H99&lt;0,I99&lt;0),"Skontrolovať","V poriadku"))</f>
        <v/>
      </c>
      <c r="P99" s="12">
        <f>IF(I99="","",IFERROR(VLOOKUP(I99,'Číselníky a pokyny'!$A$5:$B$8,2,FALSE),""))</f>
        <v/>
      </c>
    </row>
    <row r="100">
      <c r="A100" s="4" t="n"/>
      <c r="B100" s="5" t="n"/>
      <c r="C100" s="5" t="n"/>
      <c r="D100" s="6" t="n"/>
      <c r="E100" s="5" t="n"/>
      <c r="F100" s="7" t="n"/>
      <c r="G100" s="6" t="n"/>
      <c r="H100" s="8" t="n"/>
      <c r="I100" s="9" t="n"/>
      <c r="J100" s="13">
        <f>IF(OR(H100="",I100=""),"",H100*I100)</f>
        <v/>
      </c>
      <c r="K100" s="13">
        <f>IF(OR(H100="",J100=""),"",H100+J100)</f>
        <v/>
      </c>
      <c r="L100" s="13">
        <f>IF(C100="","",IF(C100="Prijatá faktúra",J100,0))</f>
        <v/>
      </c>
      <c r="M100" s="5" t="n"/>
      <c r="N100" s="6" t="n"/>
      <c r="O100" s="14">
        <f>IF(OR(H100="",I100=""),"",IF(OR(H100&lt;0,I100&lt;0),"Skontrolovať","V poriadku"))</f>
        <v/>
      </c>
      <c r="P100" s="15">
        <f>IF(I100="","",IFERROR(VLOOKUP(I100,'Číselníky a pokyny'!$A$5:$B$8,2,FALSE),""))</f>
        <v/>
      </c>
    </row>
    <row r="101">
      <c r="A101" s="4" t="n"/>
      <c r="B101" s="5" t="n"/>
      <c r="C101" s="5" t="n"/>
      <c r="D101" s="6" t="n"/>
      <c r="E101" s="5" t="n"/>
      <c r="F101" s="7" t="n"/>
      <c r="G101" s="6" t="n"/>
      <c r="H101" s="8" t="n"/>
      <c r="I101" s="9" t="n"/>
      <c r="J101" s="10">
        <f>IF(OR(H101="",I101=""),"",H101*I101)</f>
        <v/>
      </c>
      <c r="K101" s="10">
        <f>IF(OR(H101="",J101=""),"",H101+J101)</f>
        <v/>
      </c>
      <c r="L101" s="10">
        <f>IF(C101="","",IF(C101="Prijatá faktúra",J101,0))</f>
        <v/>
      </c>
      <c r="M101" s="5" t="n"/>
      <c r="N101" s="6" t="n"/>
      <c r="O101" s="11">
        <f>IF(OR(H101="",I101=""),"",IF(OR(H101&lt;0,I101&lt;0),"Skontrolovať","V poriadku"))</f>
        <v/>
      </c>
      <c r="P101" s="12">
        <f>IF(I101="","",IFERROR(VLOOKUP(I101,'Číselníky a pokyny'!$A$5:$B$8,2,FALSE),""))</f>
        <v/>
      </c>
    </row>
    <row r="102">
      <c r="A102" s="4" t="n"/>
      <c r="B102" s="5" t="n"/>
      <c r="C102" s="5" t="n"/>
      <c r="D102" s="6" t="n"/>
      <c r="E102" s="5" t="n"/>
      <c r="F102" s="7" t="n"/>
      <c r="G102" s="6" t="n"/>
      <c r="H102" s="8" t="n"/>
      <c r="I102" s="9" t="n"/>
      <c r="J102" s="13">
        <f>IF(OR(H102="",I102=""),"",H102*I102)</f>
        <v/>
      </c>
      <c r="K102" s="13">
        <f>IF(OR(H102="",J102=""),"",H102+J102)</f>
        <v/>
      </c>
      <c r="L102" s="13">
        <f>IF(C102="","",IF(C102="Prijatá faktúra",J102,0))</f>
        <v/>
      </c>
      <c r="M102" s="5" t="n"/>
      <c r="N102" s="6" t="n"/>
      <c r="O102" s="14">
        <f>IF(OR(H102="",I102=""),"",IF(OR(H102&lt;0,I102&lt;0),"Skontrolovať","V poriadku"))</f>
        <v/>
      </c>
      <c r="P102" s="15">
        <f>IF(I102="","",IFERROR(VLOOKUP(I102,'Číselníky a pokyny'!$A$5:$B$8,2,FALSE),""))</f>
        <v/>
      </c>
    </row>
    <row r="103">
      <c r="A103" s="4" t="n"/>
      <c r="B103" s="5" t="n"/>
      <c r="C103" s="5" t="n"/>
      <c r="D103" s="6" t="n"/>
      <c r="E103" s="5" t="n"/>
      <c r="F103" s="7" t="n"/>
      <c r="G103" s="6" t="n"/>
      <c r="H103" s="8" t="n"/>
      <c r="I103" s="9" t="n"/>
      <c r="J103" s="10">
        <f>IF(OR(H103="",I103=""),"",H103*I103)</f>
        <v/>
      </c>
      <c r="K103" s="10">
        <f>IF(OR(H103="",J103=""),"",H103+J103)</f>
        <v/>
      </c>
      <c r="L103" s="10">
        <f>IF(C103="","",IF(C103="Prijatá faktúra",J103,0))</f>
        <v/>
      </c>
      <c r="M103" s="5" t="n"/>
      <c r="N103" s="6" t="n"/>
      <c r="O103" s="11">
        <f>IF(OR(H103="",I103=""),"",IF(OR(H103&lt;0,I103&lt;0),"Skontrolovať","V poriadku"))</f>
        <v/>
      </c>
      <c r="P103" s="12">
        <f>IF(I103="","",IFERROR(VLOOKUP(I103,'Číselníky a pokyny'!$A$5:$B$8,2,FALSE),""))</f>
        <v/>
      </c>
    </row>
    <row r="104">
      <c r="A104" s="4" t="n"/>
      <c r="B104" s="5" t="n"/>
      <c r="C104" s="5" t="n"/>
      <c r="D104" s="6" t="n"/>
      <c r="E104" s="5" t="n"/>
      <c r="F104" s="7" t="n"/>
      <c r="G104" s="6" t="n"/>
      <c r="H104" s="8" t="n"/>
      <c r="I104" s="9" t="n"/>
      <c r="J104" s="13">
        <f>IF(OR(H104="",I104=""),"",H104*I104)</f>
        <v/>
      </c>
      <c r="K104" s="13">
        <f>IF(OR(H104="",J104=""),"",H104+J104)</f>
        <v/>
      </c>
      <c r="L104" s="13">
        <f>IF(C104="","",IF(C104="Prijatá faktúra",J104,0))</f>
        <v/>
      </c>
      <c r="M104" s="5" t="n"/>
      <c r="N104" s="6" t="n"/>
      <c r="O104" s="14">
        <f>IF(OR(H104="",I104=""),"",IF(OR(H104&lt;0,I104&lt;0),"Skontrolovať","V poriadku"))</f>
        <v/>
      </c>
      <c r="P104" s="15">
        <f>IF(I104="","",IFERROR(VLOOKUP(I104,'Číselníky a pokyny'!$A$5:$B$8,2,FALSE),""))</f>
        <v/>
      </c>
    </row>
  </sheetData>
  <autoFilter ref="A4:P104"/>
  <mergeCells count="1">
    <mergeCell ref="A1:P1"/>
  </mergeCells>
  <conditionalFormatting sqref="O5:O104">
    <cfRule type="expression" priority="1" dxfId="0" stopIfTrue="1">
      <formula>$O5="Skontrolovať"</formula>
    </cfRule>
  </conditionalFormatting>
  <conditionalFormatting sqref="M5:M104">
    <cfRule type="expression" priority="2" dxfId="1" stopIfTrue="1">
      <formula>$M5="Čaká na úhradu"</formula>
    </cfRule>
  </conditionalFormatting>
  <dataValidations count="3">
    <dataValidation sqref="C5:C104" showErrorMessage="1" showInputMessage="1" allowBlank="1" errorTitle="Neplatný typ dokladu" error="Vyberte typ zo zoznamu." type="list">
      <formula1>='Číselníky a pokyny'!$D$5:$D$6</formula1>
    </dataValidation>
    <dataValidation sqref="I5:I104" showErrorMessage="1" showInputMessage="1" allowBlank="1" errorTitle="Neplatná sadzba DPH" error="Vyberte sadzbu DPH zo zoznamu." type="list">
      <formula1>='Číselníky a pokyny'!$A$5:$A$8</formula1>
    </dataValidation>
    <dataValidation sqref="M5:M104" showErrorMessage="1" showInputMessage="1" allowBlank="1" errorTitle="Neplatný stav dokladu" error="Vyberte stav zo zoznamu." type="list">
      <formula1>='Číselníky a pokyny'!$F$5:$F$6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3" customWidth="1" min="1" max="1"/>
    <col width="18" customWidth="1" min="2" max="2"/>
    <col width="4" customWidth="1" min="3" max="3"/>
    <col width="27" customWidth="1" min="4" max="4"/>
    <col width="16" customWidth="1" min="5" max="5"/>
    <col width="4" customWidth="1" min="6" max="6"/>
    <col width="15" customWidth="1" min="7" max="7"/>
    <col width="18" customWidth="1" min="8" max="8"/>
    <col width="4" customWidth="1" min="9" max="9"/>
    <col width="15" customWidth="1" min="10" max="10"/>
    <col width="15" customWidth="1" min="11" max="11"/>
    <col width="15" customWidth="1" min="12" max="12"/>
  </cols>
  <sheetData>
    <row r="1" ht="28" customHeight="1">
      <c r="A1" s="1" t="inlineStr">
        <is>
          <t>Súhrn DPH – dashboard za evidované obdobie</t>
        </is>
      </c>
    </row>
    <row r="2" ht="24" customHeight="1">
      <c r="A2" s="2" t="inlineStr">
        <is>
          <t>Ukazovatele a grafy pracujú s celým pripraveným rozsahom 100 riadkov v hárku Výpočty DPH.</t>
        </is>
      </c>
    </row>
    <row r="3">
      <c r="A3" s="16" t="inlineStr">
        <is>
          <t>Kľúčové ukazovatele</t>
        </is>
      </c>
      <c r="B3" s="17" t="n"/>
      <c r="D3" s="16" t="inlineStr">
        <is>
          <t>Počty dokladov</t>
        </is>
      </c>
      <c r="E3" s="17" t="n"/>
    </row>
    <row r="4">
      <c r="A4" s="18" t="inlineStr">
        <is>
          <t>Celkový základ bez DPH</t>
        </is>
      </c>
      <c r="B4" s="19">
        <f>SUM('Výpočty DPH'!$H$5:$H$104)</f>
        <v/>
      </c>
      <c r="D4" s="18" t="inlineStr">
        <is>
          <t>Vydané faktúry</t>
        </is>
      </c>
      <c r="E4" s="20">
        <f>COUNTIF('Výpočty DPH'!$C$5:$C$104,"Vydaná faktúra")</f>
        <v/>
      </c>
    </row>
    <row r="5">
      <c r="A5" s="18" t="inlineStr">
        <is>
          <t>Celková DPH na výstupe</t>
        </is>
      </c>
      <c r="B5" s="19">
        <f>SUMIFS('Výpočty DPH'!$J$5:$J$104,'Výpočty DPH'!$C$5:$C$104,"Vydaná faktúra")</f>
        <v/>
      </c>
      <c r="D5" s="18" t="inlineStr">
        <is>
          <t>Prijaté faktúry</t>
        </is>
      </c>
      <c r="E5" s="20">
        <f>COUNTIF('Výpočty DPH'!$C$5:$C$104,"Prijatá faktúra")</f>
        <v/>
      </c>
    </row>
    <row r="6">
      <c r="A6" s="18" t="inlineStr">
        <is>
          <t>Celková DPH na vstupe</t>
        </is>
      </c>
      <c r="B6" s="19">
        <f>SUM('Výpočty DPH'!$L$5:$L$104)</f>
        <v/>
      </c>
      <c r="D6" s="18" t="inlineStr">
        <is>
          <t>Doklady čakajúce na úhradu</t>
        </is>
      </c>
      <c r="E6" s="20">
        <f>COUNTIF('Výpočty DPH'!$M$5:$M$104,"Čaká na úhradu")</f>
        <v/>
      </c>
    </row>
    <row r="7">
      <c r="A7" s="18" t="inlineStr">
        <is>
          <t>Celková suma s DPH</t>
        </is>
      </c>
      <c r="B7" s="19">
        <f>SUM('Výpočty DPH'!$K$5:$K$104)</f>
        <v/>
      </c>
    </row>
    <row r="8">
      <c r="A8" s="18" t="inlineStr">
        <is>
          <t>Rozdiel DPH na výstupe a vstupe</t>
        </is>
      </c>
      <c r="B8" s="19">
        <f>B5-B6</f>
        <v/>
      </c>
    </row>
    <row r="9">
      <c r="A9" s="18" t="inlineStr">
        <is>
          <t>Predbežná daňová povinnosť</t>
        </is>
      </c>
      <c r="B9" s="19">
        <f>MAX(0,B8)</f>
        <v/>
      </c>
    </row>
    <row r="10">
      <c r="A10" s="18" t="inlineStr">
        <is>
          <t>Počet dokladov</t>
        </is>
      </c>
      <c r="B10" s="21">
        <f>COUNTIF('Výpočty DPH'!$B$5:$B$104,"&lt;&gt;")</f>
        <v/>
      </c>
    </row>
    <row r="11">
      <c r="A11" s="18" t="inlineStr">
        <is>
          <t>Priemerná hodnota dokladu</t>
        </is>
      </c>
      <c r="B11" s="19">
        <f>IFERROR(AVERAGE('Výpočty DPH'!$K$5:$K$104),0)</f>
        <v/>
      </c>
    </row>
    <row r="12">
      <c r="A12" s="18" t="inlineStr">
        <is>
          <t>Podiel vydaných faktúr</t>
        </is>
      </c>
      <c r="B12" s="22">
        <f>IFERROR(D4/B10,0)</f>
        <v/>
      </c>
    </row>
    <row r="13">
      <c r="A13" s="18" t="inlineStr">
        <is>
          <t>Podiel prijatých faktúr</t>
        </is>
      </c>
      <c r="B13" s="22">
        <f>IFERROR(D5/B10,0)</f>
        <v/>
      </c>
    </row>
    <row r="14"/>
    <row r="15"/>
    <row r="16">
      <c r="A16" s="3" t="inlineStr">
        <is>
          <t>Sadzba DPH</t>
        </is>
      </c>
      <c r="B16" s="3" t="inlineStr">
        <is>
          <t>DPH podľa sadzby</t>
        </is>
      </c>
      <c r="D16" s="3" t="inlineStr">
        <is>
          <t>Typ dokladu</t>
        </is>
      </c>
      <c r="E16" s="3" t="inlineStr">
        <is>
          <t>Počet</t>
        </is>
      </c>
      <c r="G16" s="3" t="inlineStr">
        <is>
          <t>Mesiac</t>
        </is>
      </c>
      <c r="H16" s="3" t="inlineStr">
        <is>
          <t>Základ bez DPH</t>
        </is>
      </c>
    </row>
    <row r="17">
      <c r="A17" s="23">
        <f>'Číselníky a pokyny'!$A$5</f>
        <v/>
      </c>
      <c r="B17" s="10">
        <f>SUMIF('Výpočty DPH'!$I$5:$I$104,A17,'Výpočty DPH'!$J$5:$J$104)</f>
        <v/>
      </c>
      <c r="D17" s="11" t="inlineStr">
        <is>
          <t>Vydaná faktúra</t>
        </is>
      </c>
      <c r="E17" s="24">
        <f>COUNTIF('Výpočty DPH'!$C$5:$C$104,"Vydaná faktúra")</f>
        <v/>
      </c>
      <c r="G17" s="34" t="n">
        <v>46023</v>
      </c>
      <c r="H17" s="10">
        <f>SUMIFS('Výpočty DPH'!$H$5:$H$104,'Výpočty DPH'!$A$5:$A$104,"&gt;="&amp;G17,'Výpočty DPH'!$A$5:$A$104,"&lt;"&amp;G18)</f>
        <v/>
      </c>
    </row>
    <row r="18">
      <c r="A18" s="26">
        <f>'Číselníky a pokyny'!$A$6</f>
        <v/>
      </c>
      <c r="B18" s="13">
        <f>SUMIF('Výpočty DPH'!$I$5:$I$104,A18,'Výpočty DPH'!$J$5:$J$104)</f>
        <v/>
      </c>
      <c r="D18" s="14" t="inlineStr">
        <is>
          <t>Prijatá faktúra</t>
        </is>
      </c>
      <c r="E18" s="27">
        <f>COUNTIF('Výpočty DPH'!$C$5:$C$104,"Prijatá faktúra")</f>
        <v/>
      </c>
      <c r="G18" s="35" t="n">
        <v>46054</v>
      </c>
      <c r="H18" s="13">
        <f>SUMIFS('Výpočty DPH'!$H$5:$H$104,'Výpočty DPH'!$A$5:$A$104,"&gt;="&amp;G18,'Výpočty DPH'!$A$5:$A$104,"&lt;"&amp;G19)</f>
        <v/>
      </c>
    </row>
    <row r="19">
      <c r="A19" s="23">
        <f>'Číselníky a pokyny'!$A$7</f>
        <v/>
      </c>
      <c r="B19" s="10">
        <f>SUMIF('Výpočty DPH'!$I$5:$I$104,A19,'Výpočty DPH'!$J$5:$J$104)</f>
        <v/>
      </c>
      <c r="G19" s="34" t="n">
        <v>46082</v>
      </c>
      <c r="H19" s="10">
        <f>SUMIFS('Výpočty DPH'!$H$5:$H$104,'Výpočty DPH'!$A$5:$A$104,"&gt;="&amp;G19,'Výpočty DPH'!$A$5:$A$104,"&lt;"&amp;G20)</f>
        <v/>
      </c>
    </row>
    <row r="20">
      <c r="A20" s="26">
        <f>'Číselníky a pokyny'!$A$8</f>
        <v/>
      </c>
      <c r="B20" s="13">
        <f>SUMIF('Výpočty DPH'!$I$5:$I$104,A20,'Výpočty DPH'!$J$5:$J$104)</f>
        <v/>
      </c>
      <c r="G20" s="35" t="n">
        <v>46113</v>
      </c>
      <c r="H20" s="13">
        <f>SUMIFS('Výpočty DPH'!$H$5:$H$104,'Výpočty DPH'!$A$5:$A$104,"&gt;="&amp;G20,'Výpočty DPH'!$A$5:$A$104,"&lt;"&amp;G21)</f>
        <v/>
      </c>
    </row>
    <row r="21">
      <c r="G21" s="34" t="n">
        <v>46143</v>
      </c>
      <c r="H21" s="10">
        <f>SUMIFS('Výpočty DPH'!$H$5:$H$104,'Výpočty DPH'!$A$5:$A$104,"&gt;="&amp;G21,'Výpočty DPH'!$A$5:$A$104,"&lt;"&amp;G22)</f>
        <v/>
      </c>
    </row>
    <row r="22">
      <c r="G22" s="35" t="n">
        <v>46174</v>
      </c>
      <c r="H22" s="13">
        <f>SUMIFS('Výpočty DPH'!$H$5:$H$104,'Výpočty DPH'!$A$5:$A$104,"&gt;="&amp;G22,'Výpočty DPH'!$A$5:$A$104,"&lt;"&amp;G23)</f>
        <v/>
      </c>
    </row>
    <row r="23">
      <c r="G23" s="34" t="n">
        <v>46204</v>
      </c>
      <c r="H23" s="10">
        <f>SUMIFS('Výpočty DPH'!$H$5:$H$104,'Výpočty DPH'!$A$5:$A$104,"&gt;="&amp;G23,'Výpočty DPH'!$A$5:$A$104,"&lt;"&amp;G24)</f>
        <v/>
      </c>
    </row>
    <row r="24">
      <c r="G24" s="35" t="n">
        <v>46235</v>
      </c>
      <c r="H24" s="13">
        <f>SUMIFS('Výpočty DPH'!$H$5:$H$104,'Výpočty DPH'!$A$5:$A$104,"&gt;="&amp;G24,'Výpočty DPH'!$A$5:$A$104,"&lt;"&amp;G25)</f>
        <v/>
      </c>
    </row>
    <row r="25">
      <c r="G25" s="34" t="n">
        <v>46266</v>
      </c>
      <c r="H25" s="10">
        <f>SUMIFS('Výpočty DPH'!$H$5:$H$104,'Výpočty DPH'!$A$5:$A$104,"&gt;="&amp;G25,'Výpočty DPH'!$A$5:$A$104,"&lt;"&amp;G26)</f>
        <v/>
      </c>
    </row>
    <row r="26">
      <c r="G26" s="35" t="n">
        <v>46296</v>
      </c>
      <c r="H26" s="29" t="n"/>
    </row>
  </sheetData>
  <mergeCells count="1">
    <mergeCell ref="A1:L1"/>
  </mergeCells>
  <conditionalFormatting sqref="B8:B9">
    <cfRule type="cellIs" priority="1" operator="greaterThan" dxfId="2">
      <formula>0</formula>
    </cfRule>
  </conditionalFormatting>
  <conditionalFormatting sqref="B8">
    <cfRule type="cellIs" priority="2" operator="lessThan" dxfId="0">
      <formula>0</formula>
    </cfRule>
  </conditionalFormatting>
  <conditionalFormatting sqref="E6">
    <cfRule type="cellIs" priority="3" operator="greaterThan" dxfId="0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47" customWidth="1" min="2" max="2"/>
    <col width="4" customWidth="1" min="3" max="3"/>
    <col width="25" customWidth="1" min="4" max="4"/>
    <col width="4" customWidth="1" min="5" max="5"/>
    <col width="22" customWidth="1" min="6" max="6"/>
    <col width="4" customWidth="1" min="7" max="7"/>
    <col width="25" customWidth="1" min="8" max="8"/>
  </cols>
  <sheetData>
    <row r="1" ht="28" customHeight="1">
      <c r="A1" s="1" t="inlineStr">
        <is>
          <t>Číselníky a pokyny pre kalkulačku DPH</t>
        </is>
      </c>
    </row>
    <row r="2"/>
    <row r="3">
      <c r="A3" s="16" t="inlineStr">
        <is>
          <t>Sadzby DPH</t>
        </is>
      </c>
      <c r="B3" s="17" t="n"/>
      <c r="D3" s="16" t="inlineStr">
        <is>
          <t>Typy dokladov</t>
        </is>
      </c>
      <c r="F3" s="16" t="inlineStr">
        <is>
          <t>Stavy dokladov</t>
        </is>
      </c>
    </row>
    <row r="4">
      <c r="A4" s="3" t="inlineStr">
        <is>
          <t>Sadzba DPH</t>
        </is>
      </c>
      <c r="B4" s="3" t="inlineStr">
        <is>
          <t>Názov sadzby</t>
        </is>
      </c>
      <c r="D4" s="3" t="inlineStr">
        <is>
          <t>Typ dokladu</t>
        </is>
      </c>
      <c r="F4" s="3" t="inlineStr">
        <is>
          <t>Stav dokladu</t>
        </is>
      </c>
    </row>
    <row r="5">
      <c r="A5" s="9" t="n">
        <v>0.23</v>
      </c>
      <c r="B5" s="12" t="inlineStr">
        <is>
          <t>Štandardná sadzba</t>
        </is>
      </c>
      <c r="D5" s="5" t="inlineStr">
        <is>
          <t>Prijatá faktúra</t>
        </is>
      </c>
      <c r="F5" s="5" t="inlineStr">
        <is>
          <t>Zaúčtované</t>
        </is>
      </c>
    </row>
    <row r="6">
      <c r="A6" s="9" t="n">
        <v>0.2</v>
      </c>
      <c r="B6" s="15" t="inlineStr">
        <is>
          <t>Alternatívna historická alebo používateľská sadzba</t>
        </is>
      </c>
      <c r="D6" s="5" t="inlineStr">
        <is>
          <t>Vydaná faktúra</t>
        </is>
      </c>
      <c r="F6" s="5" t="inlineStr">
        <is>
          <t>Čaká na úhradu</t>
        </is>
      </c>
    </row>
    <row r="7">
      <c r="A7" s="9" t="n">
        <v>0.1</v>
      </c>
      <c r="B7" s="12" t="inlineStr">
        <is>
          <t>Znížená sadzba</t>
        </is>
      </c>
    </row>
    <row r="8">
      <c r="A8" s="9" t="n">
        <v>0.05</v>
      </c>
      <c r="B8" s="15" t="inlineStr">
        <is>
          <t>Znížená sadzba</t>
        </is>
      </c>
    </row>
    <row r="9"/>
    <row r="10"/>
    <row r="11">
      <c r="A11" s="16" t="inlineStr">
        <is>
          <t>Návod na používanie</t>
        </is>
      </c>
      <c r="B11" s="17" t="n"/>
    </row>
    <row r="12" ht="38" customHeight="1">
      <c r="A12" s="30" t="inlineStr">
        <is>
          <t>1. Výpočty DPH</t>
        </is>
      </c>
      <c r="B12" s="31" t="inlineStr">
        <is>
          <t>Do žltých buniek v hlavnom hárku zadávajte údaje z prijatých a vydaných faktúr. Pripravených je 100 riadkov.</t>
        </is>
      </c>
    </row>
    <row r="13" ht="38" customHeight="1">
      <c r="A13" s="30" t="inlineStr">
        <is>
          <t>2. Sadzba DPH</t>
        </is>
      </c>
      <c r="B13" s="31" t="inlineStr">
        <is>
          <t>Sadzbu vyberte z rozbaľovacieho zoznamu. Výška DPH, suma s DPH, odpočítateľná DPH a kontrola dokladu sa dopočítajú automaticky.</t>
        </is>
      </c>
    </row>
    <row r="14" ht="38" customHeight="1">
      <c r="A14" s="30" t="inlineStr">
        <is>
          <t>3. Súhrn DPH</t>
        </is>
      </c>
      <c r="B14" s="31" t="inlineStr">
        <is>
          <t>V hárku Súhrn DPH sledujte hodnotu DPH na výstupe, DPH na vstupe, predbežnú daňovú povinnosť a grafické prehľady.</t>
        </is>
      </c>
    </row>
    <row r="15" ht="38" customHeight="1">
      <c r="A15" s="30" t="inlineStr">
        <is>
          <t>4. Číselníky</t>
        </is>
      </c>
      <c r="B15" s="31" t="inlineStr">
        <is>
          <t>Sadzby, typy a stavy je možné upraviť priamo v tomto hárku. Zmenené sadzby sa zobrazia v rozbaľovacom zozname.</t>
        </is>
      </c>
    </row>
    <row r="16" ht="38" customHeight="1">
      <c r="A16" s="30" t="inlineStr">
        <is>
          <t>5. Kontrola</t>
        </is>
      </c>
      <c r="B16" s="31" t="inlineStr">
        <is>
          <t>Stĺpec Kontrola dokladu upozorní na záporný základ bez DPH alebo zápornú sadzbu DPH.</t>
        </is>
      </c>
    </row>
    <row r="17"/>
    <row r="18"/>
    <row r="19" ht="42" customHeight="1">
      <c r="A19" s="32" t="inlineStr">
        <is>
          <t>Upozornenie</t>
        </is>
      </c>
      <c r="B19" s="33" t="inlineStr">
        <is>
          <t>Sadzby DPH a pravidlá uplatnenia DPH si vždy overte podľa aktuálnych pravidiel Finančnej správy a vlastnej daňovej situácie.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2026-09-17T17:05:03Z</dcterms:created>
  <dcterms:modified xmlns:dcterms="http://purl.org/dc/terms/" xmlns:xsi="http://www.w3.org/2001/XMLSchema-instance" xsi:type="dcterms:W3CDTF">2026-09-17T17:05:03Z</dcterms:modified>
</cp:coreProperties>
</file>