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án sťahovania" sheetId="1" state="visible" r:id="rId1"/>
    <sheet xmlns:r="http://schemas.openxmlformats.org/officeDocument/2006/relationships" name="Prehľad" sheetId="2" state="visible" r:id="rId2"/>
    <sheet xmlns:r="http://schemas.openxmlformats.org/officeDocument/2006/relationships" name="Pokyny a kontakty" sheetId="3" state="visible" r:id="rId3"/>
  </sheets>
  <definedNames>
    <definedName name="_xlnm._FilterDatabase" localSheetId="0" hidden="1">'Plán sťahovania'!$A$3:$P$103</definedName>
    <definedName name="_xlnm._FilterDatabase" localSheetId="2" hidden="1">'Pokyny a kontakty'!$A$12:$C$112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# ##0,00 &quot;€&quot;"/>
    <numFmt numFmtId="166" formatCode="0,0 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1F2937"/>
      <sz val="10"/>
    </font>
    <font>
      <name val="Calibri"/>
      <b val="1"/>
      <color rgb="00FFFFFF"/>
      <sz val="11"/>
    </font>
    <font>
      <name val="Calibri"/>
      <b val="1"/>
      <color rgb="000F172A"/>
      <sz val="14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  <xf numFmtId="164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165" fontId="2" fillId="6" borderId="1" applyAlignment="1" pivotButton="0" quotePrefix="0" xfId="0">
      <alignment horizontal="right" vertical="center"/>
    </xf>
    <xf numFmtId="1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3" fillId="7" borderId="1" applyAlignment="1" pivotButton="0" quotePrefix="0" xfId="0">
      <alignment horizontal="left" vertical="center" wrapText="1"/>
    </xf>
    <xf numFmtId="0" fontId="0" fillId="7" borderId="1" pivotButton="0" quotePrefix="0" xfId="0"/>
    <xf numFmtId="0" fontId="4" fillId="8" borderId="1" applyAlignment="1" pivotButton="0" quotePrefix="0" xfId="0">
      <alignment horizontal="right" vertical="center"/>
    </xf>
    <xf numFmtId="166" fontId="4" fillId="8" borderId="1" applyAlignment="1" pivotButton="0" quotePrefix="0" xfId="0">
      <alignment horizontal="right" vertical="center"/>
    </xf>
    <xf numFmtId="165" fontId="4" fillId="8" borderId="1" applyAlignment="1" pivotButton="0" quotePrefix="0" xfId="0">
      <alignment horizontal="right" vertical="center"/>
    </xf>
    <xf numFmtId="165" fontId="0" fillId="0" borderId="0" pivotButton="0" quotePrefix="0" xfId="0"/>
    <xf numFmtId="164" fontId="2" fillId="5" borderId="1" applyAlignment="1" pivotButton="0" quotePrefix="0" xfId="0">
      <alignment horizontal="center" vertical="center" wrapText="1"/>
    </xf>
    <xf numFmtId="165" fontId="2" fillId="5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5" fontId="2" fillId="6" borderId="1" applyAlignment="1" pivotButton="0" quotePrefix="0" xfId="0">
      <alignment horizontal="right" vertical="center"/>
    </xf>
    <xf numFmtId="166" fontId="4" fillId="8" borderId="1" applyAlignment="1" pivotButton="0" quotePrefix="0" xfId="0">
      <alignment horizontal="right" vertical="center"/>
    </xf>
    <xf numFmtId="165" fontId="4" fillId="8" borderId="1" applyAlignment="1" pivotButton="0" quotePrefix="0" xfId="0">
      <alignment horizontal="right" vertical="center"/>
    </xf>
    <xf numFmtId="165" fontId="0" fillId="0" borderId="0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4">
    <dxf>
      <font>
        <name val="Calibri"/>
        <b val="1"/>
        <color rgb="00FFFFFF"/>
        <sz val="10"/>
      </font>
      <fill>
        <patternFill patternType="solid">
          <fgColor rgb="0016A34A"/>
        </patternFill>
      </fill>
    </dxf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F59E0B"/>
        </patternFill>
      </fill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úloh</a:t>
            </a:r>
          </a:p>
        </rich>
      </tx>
    </title>
    <plotArea>
      <pieChart>
        <varyColors val="1"/>
        <ser>
          <idx val="0"/>
          <order val="0"/>
          <tx>
            <strRef>
              <f>'Prehľad'!C13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'Prehľad'!$B$14:$B$17</f>
            </numRef>
          </cat>
          <val>
            <numRef>
              <f>'Prehľad'!$C$14:$C$17</f>
            </numRef>
          </val>
        </ser>
        <dLbls>
          <showPercent val="1"/>
          <showLeaderLines val="1"/>
        </dLbls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Odhadované a skutočné náklady podľa oblasti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'Prehľad'!C21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'Prehľad'!$B$22:$B$27</f>
            </numRef>
          </cat>
          <val>
            <numRef>
              <f>'Prehľad'!$C$22:$C$27</f>
            </numRef>
          </val>
        </ser>
        <ser>
          <idx val="1"/>
          <order val="1"/>
          <tx>
            <strRef>
              <f>'Prehľad'!D21</f>
            </strRef>
          </tx>
          <spPr>
            <a:solidFill xmlns:a="http://schemas.openxmlformats.org/drawingml/2006/main">
              <a:srgbClr val="F59E0B"/>
            </a:solidFill>
            <a:ln xmlns:a="http://schemas.openxmlformats.org/drawingml/2006/main">
              <a:prstDash val="solid"/>
            </a:ln>
          </spPr>
          <cat>
            <numRef>
              <f>'Prehľad'!$B$22:$B$27</f>
            </numRef>
          </cat>
          <val>
            <numRef>
              <f>'Prehľad'!$D$22:$D$27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Oblasť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Náklady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Plánované náklady podľa termínu</a:t>
            </a:r>
          </a:p>
        </rich>
      </tx>
    </title>
    <plotArea>
      <lineChart>
        <grouping val="standard"/>
        <ser>
          <idx val="0"/>
          <order val="0"/>
          <tx>
            <strRef>
              <f>'Plán sťahovania'!J3</f>
            </strRef>
          </tx>
          <spPr>
            <a:ln xmlns:a="http://schemas.openxmlformats.org/drawingml/2006/main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'Plán sťahovania'!$H$4:$H$103</f>
            </numRef>
          </cat>
          <val>
            <numRef>
              <f>'Plán sťahovania'!$J$4:$J$103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Termín dokončenia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Náklady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6</col>
      <colOff>0</colOff>
      <row>2</row>
      <rowOff>0</rowOff>
    </from>
    <ext cx="432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6</col>
      <colOff>0</colOff>
      <row>18</row>
      <rowOff>0</rowOff>
    </from>
    <ext cx="540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6</col>
      <colOff>0</colOff>
      <row>35</row>
      <rowOff>0</rowOff>
    </from>
    <ext cx="54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E293B"/>
    <outlinePr summaryBelow="1" summaryRight="1"/>
    <pageSetUpPr/>
  </sheetPr>
  <dimension ref="A1:P10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40" customWidth="1" min="3" max="3"/>
    <col width="23" customWidth="1" min="4" max="4"/>
    <col width="13" customWidth="1" min="5" max="5"/>
    <col width="15" customWidth="1" min="6" max="6"/>
    <col width="18" customWidth="1" min="7" max="7"/>
    <col width="20" customWidth="1" min="8" max="8"/>
    <col width="18" customWidth="1" min="9" max="9"/>
    <col width="20" customWidth="1" min="10" max="10"/>
    <col width="21" customWidth="1" min="11" max="11"/>
    <col width="16" customWidth="1" min="12" max="12"/>
    <col width="15" customWidth="1" min="13" max="13"/>
    <col width="14" customWidth="1" min="14" max="14"/>
    <col width="32" customWidth="1" min="15" max="15"/>
    <col width="29" customWidth="1" min="16" max="16"/>
  </cols>
  <sheetData>
    <row r="1" ht="28" customHeight="1">
      <c r="A1" s="1" t="inlineStr">
        <is>
          <t>Plán sťahovania</t>
        </is>
      </c>
    </row>
    <row r="2">
      <c r="A2" s="2" t="inlineStr">
        <is>
          <t>Žlté bunky sú určené na dopĺňanie údajov. Výpočty, upozornenia a kontakt sa dopĺňajú automaticky.</t>
        </is>
      </c>
    </row>
    <row r="3">
      <c r="A3" s="3" t="inlineStr">
        <is>
          <t>ID úlohy</t>
        </is>
      </c>
      <c r="B3" s="3" t="inlineStr">
        <is>
          <t>Oblasť</t>
        </is>
      </c>
      <c r="C3" s="3" t="inlineStr">
        <is>
          <t>Úloha</t>
        </is>
      </c>
      <c r="D3" s="3" t="inlineStr">
        <is>
          <t>Zodpovedná osoba</t>
        </is>
      </c>
      <c r="E3" s="3" t="inlineStr">
        <is>
          <t>Priorita</t>
        </is>
      </c>
      <c r="F3" s="3" t="inlineStr">
        <is>
          <t>Stav</t>
        </is>
      </c>
      <c r="G3" s="3" t="inlineStr">
        <is>
          <t>Plánovaný začiatok</t>
        </is>
      </c>
      <c r="H3" s="3" t="inlineStr">
        <is>
          <t>Termín dokončenia</t>
        </is>
      </c>
      <c r="I3" s="3" t="inlineStr">
        <is>
          <t>Dátum dokončenia</t>
        </is>
      </c>
      <c r="J3" s="3" t="inlineStr">
        <is>
          <t>Odhad nákladov (€)</t>
        </is>
      </c>
      <c r="K3" s="3" t="inlineStr">
        <is>
          <t>Skutočné náklady (€)</t>
        </is>
      </c>
      <c r="L3" s="3" t="inlineStr">
        <is>
          <t>Rozdiel (€)</t>
        </is>
      </c>
      <c r="M3" s="3" t="inlineStr">
        <is>
          <t>Dní do termínu</t>
        </is>
      </c>
      <c r="N3" s="3" t="inlineStr">
        <is>
          <t>Oneskorenie</t>
        </is>
      </c>
      <c r="O3" s="3" t="inlineStr">
        <is>
          <t>Poznámka</t>
        </is>
      </c>
      <c r="P3" s="3" t="inlineStr">
        <is>
          <t>Kontakt</t>
        </is>
      </c>
    </row>
    <row r="4" ht="32" customHeight="1">
      <c r="A4" s="4" t="inlineStr">
        <is>
          <t>STH-001</t>
        </is>
      </c>
      <c r="B4" s="5" t="inlineStr">
        <is>
          <t>Sťahovacia firma</t>
        </is>
      </c>
      <c r="C4" s="5" t="inlineStr">
        <is>
          <t>Objednať sťahovaciu firmu</t>
        </is>
      </c>
      <c r="D4" s="5" t="inlineStr">
        <is>
          <t>Ján Novák</t>
        </is>
      </c>
      <c r="E4" s="4" t="inlineStr">
        <is>
          <t>Vysoká</t>
        </is>
      </c>
      <c r="F4" s="4" t="inlineStr">
        <is>
          <t>Dokončené</t>
        </is>
      </c>
      <c r="G4" s="22" t="n">
        <v>46189</v>
      </c>
      <c r="H4" s="22" t="n">
        <v>46191</v>
      </c>
      <c r="I4" s="22" t="n">
        <v>46191</v>
      </c>
      <c r="J4" s="23" t="n">
        <v>850</v>
      </c>
      <c r="K4" s="23" t="n">
        <v>835</v>
      </c>
      <c r="L4" s="24">
        <f>IF(OR(J4="",K4=""),"",K4-J4)</f>
        <v/>
      </c>
      <c r="M4" s="9">
        <f>IF(H4="","",H4-TODAY())</f>
        <v/>
      </c>
      <c r="N4" s="10">
        <f>IF(H4="","",IF(AND(F4&lt;&gt;"Dokončené",H4&lt;TODAY()),"Áno","Nie"))</f>
        <v/>
      </c>
      <c r="O4" s="5" t="inlineStr">
        <is>
          <t>Bratislava – potvrdená rezervácia</t>
        </is>
      </c>
      <c r="P4" s="11">
        <f>IF(D4="","",IFERROR(VLOOKUP(D4,'Pokyny a kontakty'!$A$13:$C$112,3,FALSE),""))</f>
        <v/>
      </c>
    </row>
    <row r="5" ht="32" customHeight="1">
      <c r="A5" s="4" t="inlineStr">
        <is>
          <t>STH-002</t>
        </is>
      </c>
      <c r="B5" s="5" t="inlineStr">
        <is>
          <t>Balenie</t>
        </is>
      </c>
      <c r="C5" s="5" t="inlineStr">
        <is>
          <t>Vytriediť nepotrebné veci</t>
        </is>
      </c>
      <c r="D5" s="5" t="inlineStr">
        <is>
          <t>Mária Kováčová</t>
        </is>
      </c>
      <c r="E5" s="4" t="inlineStr">
        <is>
          <t>Stredná</t>
        </is>
      </c>
      <c r="F5" s="4" t="inlineStr">
        <is>
          <t>Dokončené</t>
        </is>
      </c>
      <c r="G5" s="22" t="n">
        <v>46189</v>
      </c>
      <c r="H5" s="22" t="n">
        <v>46192</v>
      </c>
      <c r="I5" s="22" t="n">
        <v>46192</v>
      </c>
      <c r="J5" s="23" t="n">
        <v>35</v>
      </c>
      <c r="K5" s="23" t="n">
        <v>28</v>
      </c>
      <c r="L5" s="25">
        <f>IF(OR(J5="",K5=""),"",K5-J5)</f>
        <v/>
      </c>
      <c r="M5" s="13">
        <f>IF(H5="","",H5-TODAY())</f>
        <v/>
      </c>
      <c r="N5" s="14">
        <f>IF(H5="","",IF(AND(F5&lt;&gt;"Dokončené",H5&lt;TODAY()),"Áno","Nie"))</f>
        <v/>
      </c>
      <c r="O5" s="5" t="inlineStr">
        <is>
          <t>Bratislava – darovanie vecí</t>
        </is>
      </c>
      <c r="P5" s="15">
        <f>IF(D5="","",IFERROR(VLOOKUP(D5,'Pokyny a kontakty'!$A$13:$C$112,3,FALSE),""))</f>
        <v/>
      </c>
    </row>
    <row r="6" ht="32" customHeight="1">
      <c r="A6" s="4" t="inlineStr">
        <is>
          <t>STH-003</t>
        </is>
      </c>
      <c r="B6" s="5" t="inlineStr">
        <is>
          <t>Balenie</t>
        </is>
      </c>
      <c r="C6" s="5" t="inlineStr">
        <is>
          <t>Zabezpečiť kartónové krabice</t>
        </is>
      </c>
      <c r="D6" s="5" t="inlineStr">
        <is>
          <t>Peter Horváth</t>
        </is>
      </c>
      <c r="E6" s="4" t="inlineStr">
        <is>
          <t>Vysoká</t>
        </is>
      </c>
      <c r="F6" s="4" t="inlineStr">
        <is>
          <t>Dokončené</t>
        </is>
      </c>
      <c r="G6" s="22" t="n">
        <v>46190</v>
      </c>
      <c r="H6" s="22" t="n">
        <v>46193</v>
      </c>
      <c r="I6" s="22" t="n">
        <v>46193</v>
      </c>
      <c r="J6" s="23" t="n">
        <v>95</v>
      </c>
      <c r="K6" s="23" t="n">
        <v>102</v>
      </c>
      <c r="L6" s="24">
        <f>IF(OR(J6="",K6=""),"",K6-J6)</f>
        <v/>
      </c>
      <c r="M6" s="9">
        <f>IF(H6="","",H6-TODAY())</f>
        <v/>
      </c>
      <c r="N6" s="10">
        <f>IF(H6="","",IF(AND(F6&lt;&gt;"Dokončené",H6&lt;TODAY()),"Áno","Nie"))</f>
        <v/>
      </c>
      <c r="O6" s="5" t="inlineStr">
        <is>
          <t>Košice – dokúpená lepiaca páska</t>
        </is>
      </c>
      <c r="P6" s="11">
        <f>IF(D6="","",IFERROR(VLOOKUP(D6,'Pokyny a kontakty'!$A$13:$C$112,3,FALSE),""))</f>
        <v/>
      </c>
    </row>
    <row r="7" ht="32" customHeight="1">
      <c r="A7" s="4" t="inlineStr">
        <is>
          <t>STH-004</t>
        </is>
      </c>
      <c r="B7" s="5" t="inlineStr">
        <is>
          <t>Administratíva</t>
        </is>
      </c>
      <c r="C7" s="5" t="inlineStr">
        <is>
          <t>Oznámiť zmenu adresy</t>
        </is>
      </c>
      <c r="D7" s="5" t="inlineStr">
        <is>
          <t>Zuzana Tóthová</t>
        </is>
      </c>
      <c r="E7" s="4" t="inlineStr">
        <is>
          <t>Stredná</t>
        </is>
      </c>
      <c r="F7" s="4" t="inlineStr">
        <is>
          <t>Prebieha</t>
        </is>
      </c>
      <c r="G7" s="22" t="n">
        <v>46191</v>
      </c>
      <c r="H7" s="22" t="n">
        <v>46195</v>
      </c>
      <c r="I7" s="22" t="n"/>
      <c r="J7" s="23" t="n">
        <v>45</v>
      </c>
      <c r="K7" s="23" t="n"/>
      <c r="L7" s="25">
        <f>IF(OR(J7="",K7=""),"",K7-J7)</f>
        <v/>
      </c>
      <c r="M7" s="13">
        <f>IF(H7="","",H7-TODAY())</f>
        <v/>
      </c>
      <c r="N7" s="14">
        <f>IF(H7="","",IF(AND(F7&lt;&gt;"Dokončené",H7&lt;TODAY()),"Áno","Nie"))</f>
        <v/>
      </c>
      <c r="O7" s="5" t="inlineStr">
        <is>
          <t>Žilina – pripravené formuláre</t>
        </is>
      </c>
      <c r="P7" s="15">
        <f>IF(D7="","",IFERROR(VLOOKUP(D7,'Pokyny a kontakty'!$A$13:$C$112,3,FALSE),""))</f>
        <v/>
      </c>
    </row>
    <row r="8" ht="32" customHeight="1">
      <c r="A8" s="4" t="inlineStr">
        <is>
          <t>STH-005</t>
        </is>
      </c>
      <c r="B8" s="5" t="inlineStr">
        <is>
          <t>Energie a služby</t>
        </is>
      </c>
      <c r="C8" s="5" t="inlineStr">
        <is>
          <t>Prepis elektriny a plynu</t>
        </is>
      </c>
      <c r="D8" s="5" t="inlineStr">
        <is>
          <t>Martin Baláž</t>
        </is>
      </c>
      <c r="E8" s="4" t="inlineStr">
        <is>
          <t>Vysoká</t>
        </is>
      </c>
      <c r="F8" s="4" t="inlineStr">
        <is>
          <t>Prebieha</t>
        </is>
      </c>
      <c r="G8" s="22" t="n">
        <v>46192</v>
      </c>
      <c r="H8" s="22" t="n">
        <v>46197</v>
      </c>
      <c r="I8" s="22" t="n"/>
      <c r="J8" s="23" t="n">
        <v>120</v>
      </c>
      <c r="K8" s="23" t="n"/>
      <c r="L8" s="24">
        <f>IF(OR(J8="",K8=""),"",K8-J8)</f>
        <v/>
      </c>
      <c r="M8" s="9">
        <f>IF(H8="","",H8-TODAY())</f>
        <v/>
      </c>
      <c r="N8" s="10">
        <f>IF(H8="","",IF(AND(F8&lt;&gt;"Dokončené",H8&lt;TODAY()),"Áno","Nie"))</f>
        <v/>
      </c>
      <c r="O8" s="5" t="inlineStr">
        <is>
          <t>Nitra – čaká sa na odpočet</t>
        </is>
      </c>
      <c r="P8" s="11">
        <f>IF(D8="","",IFERROR(VLOOKUP(D8,'Pokyny a kontakty'!$A$13:$C$112,3,FALSE),""))</f>
        <v/>
      </c>
    </row>
    <row r="9" ht="32" customHeight="1">
      <c r="A9" s="4" t="inlineStr">
        <is>
          <t>STH-006</t>
        </is>
      </c>
      <c r="B9" s="5" t="inlineStr">
        <is>
          <t>Balenie</t>
        </is>
      </c>
      <c r="C9" s="5" t="inlineStr">
        <is>
          <t>Zabaliť kuchyňu</t>
        </is>
      </c>
      <c r="D9" s="5" t="inlineStr">
        <is>
          <t>Katarína Hudáková</t>
        </is>
      </c>
      <c r="E9" s="4" t="inlineStr">
        <is>
          <t>Vysoká</t>
        </is>
      </c>
      <c r="F9" s="4" t="inlineStr">
        <is>
          <t>Prebieha</t>
        </is>
      </c>
      <c r="G9" s="22" t="n">
        <v>46193</v>
      </c>
      <c r="H9" s="22" t="n">
        <v>46198</v>
      </c>
      <c r="I9" s="22" t="n"/>
      <c r="J9" s="23" t="n">
        <v>65</v>
      </c>
      <c r="K9" s="23" t="n"/>
      <c r="L9" s="25">
        <f>IF(OR(J9="",K9=""),"",K9-J9)</f>
        <v/>
      </c>
      <c r="M9" s="13">
        <f>IF(H9="","",H9-TODAY())</f>
        <v/>
      </c>
      <c r="N9" s="14">
        <f>IF(H9="","",IF(AND(F9&lt;&gt;"Dokončené",H9&lt;TODAY()),"Áno","Nie"))</f>
        <v/>
      </c>
      <c r="O9" s="5" t="inlineStr">
        <is>
          <t>Prešov – krehké veci označiť</t>
        </is>
      </c>
      <c r="P9" s="15">
        <f>IF(D9="","",IFERROR(VLOOKUP(D9,'Pokyny a kontakty'!$A$13:$C$112,3,FALSE),""))</f>
        <v/>
      </c>
    </row>
    <row r="10" ht="32" customHeight="1">
      <c r="A10" s="4" t="inlineStr">
        <is>
          <t>STH-007</t>
        </is>
      </c>
      <c r="B10" s="5" t="inlineStr">
        <is>
          <t>Nové bývanie</t>
        </is>
      </c>
      <c r="C10" s="5" t="inlineStr">
        <is>
          <t>Rezervovať parkovacie miesto</t>
        </is>
      </c>
      <c r="D10" s="5" t="inlineStr">
        <is>
          <t>Lukáš Varga</t>
        </is>
      </c>
      <c r="E10" s="4" t="inlineStr">
        <is>
          <t>Stredná</t>
        </is>
      </c>
      <c r="F10" s="4" t="inlineStr">
        <is>
          <t>Nezačaté</t>
        </is>
      </c>
      <c r="G10" s="22" t="n">
        <v>46195</v>
      </c>
      <c r="H10" s="22" t="n">
        <v>46200</v>
      </c>
      <c r="I10" s="22" t="n"/>
      <c r="J10" s="23" t="n">
        <v>50</v>
      </c>
      <c r="K10" s="23" t="n"/>
      <c r="L10" s="24">
        <f>IF(OR(J10="",K10=""),"",K10-J10)</f>
        <v/>
      </c>
      <c r="M10" s="9">
        <f>IF(H10="","",H10-TODAY())</f>
        <v/>
      </c>
      <c r="N10" s="10">
        <f>IF(H10="","",IF(AND(F10&lt;&gt;"Dokončené",H10&lt;TODAY()),"Áno","Nie"))</f>
        <v/>
      </c>
      <c r="O10" s="5" t="inlineStr">
        <is>
          <t>Banská Bystrica – kontaktovať správcu</t>
        </is>
      </c>
      <c r="P10" s="11">
        <f>IF(D10="","",IFERROR(VLOOKUP(D10,'Pokyny a kontakty'!$A$13:$C$112,3,FALSE),""))</f>
        <v/>
      </c>
    </row>
    <row r="11" ht="32" customHeight="1">
      <c r="A11" s="4" t="inlineStr">
        <is>
          <t>STH-008</t>
        </is>
      </c>
      <c r="B11" s="5" t="inlineStr">
        <is>
          <t>Upratovanie</t>
        </is>
      </c>
      <c r="C11" s="5" t="inlineStr">
        <is>
          <t>Záverečné upratovanie pôvodného bytu</t>
        </is>
      </c>
      <c r="D11" s="5" t="inlineStr">
        <is>
          <t>Eva Šimková</t>
        </is>
      </c>
      <c r="E11" s="4" t="inlineStr">
        <is>
          <t>Stredná</t>
        </is>
      </c>
      <c r="F11" s="4" t="inlineStr">
        <is>
          <t>Nezačaté</t>
        </is>
      </c>
      <c r="G11" s="22" t="n">
        <v>46197</v>
      </c>
      <c r="H11" s="22" t="n">
        <v>46202</v>
      </c>
      <c r="I11" s="22" t="n"/>
      <c r="J11" s="23" t="n">
        <v>180</v>
      </c>
      <c r="K11" s="23" t="n"/>
      <c r="L11" s="25">
        <f>IF(OR(J11="",K11=""),"",K11-J11)</f>
        <v/>
      </c>
      <c r="M11" s="13">
        <f>IF(H11="","",H11-TODAY())</f>
        <v/>
      </c>
      <c r="N11" s="14">
        <f>IF(H11="","",IF(AND(F11&lt;&gt;"Dokončené",H11&lt;TODAY()),"Áno","Nie"))</f>
        <v/>
      </c>
      <c r="O11" s="5" t="inlineStr">
        <is>
          <t>Trnava – objednať upratovanie</t>
        </is>
      </c>
      <c r="P11" s="15">
        <f>IF(D11="","",IFERROR(VLOOKUP(D11,'Pokyny a kontakty'!$A$13:$C$112,3,FALSE),""))</f>
        <v/>
      </c>
    </row>
    <row r="12" ht="32" customHeight="1">
      <c r="A12" s="4" t="inlineStr">
        <is>
          <t>STH-009</t>
        </is>
      </c>
      <c r="B12" s="5" t="inlineStr">
        <is>
          <t>Nové bývanie</t>
        </is>
      </c>
      <c r="C12" s="5" t="inlineStr">
        <is>
          <t>Kontrola vybavenia nového bývania</t>
        </is>
      </c>
      <c r="D12" s="5" t="inlineStr">
        <is>
          <t>Ján Novák</t>
        </is>
      </c>
      <c r="E12" s="4" t="inlineStr">
        <is>
          <t>Nízka</t>
        </is>
      </c>
      <c r="F12" s="4" t="inlineStr">
        <is>
          <t>Zrušené</t>
        </is>
      </c>
      <c r="G12" s="22" t="n">
        <v>46198</v>
      </c>
      <c r="H12" s="22" t="n">
        <v>46203</v>
      </c>
      <c r="I12" s="22" t="n"/>
      <c r="J12" s="23" t="n">
        <v>75</v>
      </c>
      <c r="K12" s="23" t="n"/>
      <c r="L12" s="24">
        <f>IF(OR(J12="",K12=""),"",K12-J12)</f>
        <v/>
      </c>
      <c r="M12" s="9">
        <f>IF(H12="","",H12-TODAY())</f>
        <v/>
      </c>
      <c r="N12" s="10">
        <f>IF(H12="","",IF(AND(F12&lt;&gt;"Dokončené",H12&lt;TODAY()),"Áno","Nie"))</f>
        <v/>
      </c>
      <c r="O12" s="5" t="inlineStr">
        <is>
          <t>Bratislava – úloha nie je potrebná</t>
        </is>
      </c>
      <c r="P12" s="11">
        <f>IF(D12="","",IFERROR(VLOOKUP(D12,'Pokyny a kontakty'!$A$13:$C$112,3,FALSE),""))</f>
        <v/>
      </c>
    </row>
    <row r="13" ht="32" customHeight="1">
      <c r="A13" s="4" t="n"/>
      <c r="B13" s="5" t="n"/>
      <c r="C13" s="5" t="n"/>
      <c r="D13" s="5" t="n"/>
      <c r="E13" s="4" t="n"/>
      <c r="F13" s="4" t="n"/>
      <c r="G13" s="22" t="n"/>
      <c r="H13" s="22" t="n"/>
      <c r="I13" s="22" t="n"/>
      <c r="J13" s="23" t="n"/>
      <c r="K13" s="23" t="n"/>
      <c r="L13" s="25">
        <f>IF(OR(J13="",K13=""),"",K13-J13)</f>
        <v/>
      </c>
      <c r="M13" s="13">
        <f>IF(H13="","",H13-TODAY())</f>
        <v/>
      </c>
      <c r="N13" s="14">
        <f>IF(H13="","",IF(AND(F13&lt;&gt;"Dokončené",H13&lt;TODAY()),"Áno","Nie"))</f>
        <v/>
      </c>
      <c r="O13" s="5" t="n"/>
      <c r="P13" s="15">
        <f>IF(D13="","",IFERROR(VLOOKUP(D13,'Pokyny a kontakty'!$A$13:$C$112,3,FALSE),""))</f>
        <v/>
      </c>
    </row>
    <row r="14" ht="32" customHeight="1">
      <c r="A14" s="4" t="n"/>
      <c r="B14" s="5" t="n"/>
      <c r="C14" s="5" t="n"/>
      <c r="D14" s="5" t="n"/>
      <c r="E14" s="4" t="n"/>
      <c r="F14" s="4" t="n"/>
      <c r="G14" s="22" t="n"/>
      <c r="H14" s="22" t="n"/>
      <c r="I14" s="22" t="n"/>
      <c r="J14" s="23" t="n"/>
      <c r="K14" s="23" t="n"/>
      <c r="L14" s="24">
        <f>IF(OR(J14="",K14=""),"",K14-J14)</f>
        <v/>
      </c>
      <c r="M14" s="9">
        <f>IF(H14="","",H14-TODAY())</f>
        <v/>
      </c>
      <c r="N14" s="10">
        <f>IF(H14="","",IF(AND(F14&lt;&gt;"Dokončené",H14&lt;TODAY()),"Áno","Nie"))</f>
        <v/>
      </c>
      <c r="O14" s="5" t="n"/>
      <c r="P14" s="11">
        <f>IF(D14="","",IFERROR(VLOOKUP(D14,'Pokyny a kontakty'!$A$13:$C$112,3,FALSE),""))</f>
        <v/>
      </c>
    </row>
    <row r="15" ht="32" customHeight="1">
      <c r="A15" s="4" t="n"/>
      <c r="B15" s="5" t="n"/>
      <c r="C15" s="5" t="n"/>
      <c r="D15" s="5" t="n"/>
      <c r="E15" s="4" t="n"/>
      <c r="F15" s="4" t="n"/>
      <c r="G15" s="22" t="n"/>
      <c r="H15" s="22" t="n"/>
      <c r="I15" s="22" t="n"/>
      <c r="J15" s="23" t="n"/>
      <c r="K15" s="23" t="n"/>
      <c r="L15" s="25">
        <f>IF(OR(J15="",K15=""),"",K15-J15)</f>
        <v/>
      </c>
      <c r="M15" s="13">
        <f>IF(H15="","",H15-TODAY())</f>
        <v/>
      </c>
      <c r="N15" s="14">
        <f>IF(H15="","",IF(AND(F15&lt;&gt;"Dokončené",H15&lt;TODAY()),"Áno","Nie"))</f>
        <v/>
      </c>
      <c r="O15" s="5" t="n"/>
      <c r="P15" s="15">
        <f>IF(D15="","",IFERROR(VLOOKUP(D15,'Pokyny a kontakty'!$A$13:$C$112,3,FALSE),""))</f>
        <v/>
      </c>
    </row>
    <row r="16" ht="32" customHeight="1">
      <c r="A16" s="4" t="n"/>
      <c r="B16" s="5" t="n"/>
      <c r="C16" s="5" t="n"/>
      <c r="D16" s="5" t="n"/>
      <c r="E16" s="4" t="n"/>
      <c r="F16" s="4" t="n"/>
      <c r="G16" s="22" t="n"/>
      <c r="H16" s="22" t="n"/>
      <c r="I16" s="22" t="n"/>
      <c r="J16" s="23" t="n"/>
      <c r="K16" s="23" t="n"/>
      <c r="L16" s="24">
        <f>IF(OR(J16="",K16=""),"",K16-J16)</f>
        <v/>
      </c>
      <c r="M16" s="9">
        <f>IF(H16="","",H16-TODAY())</f>
        <v/>
      </c>
      <c r="N16" s="10">
        <f>IF(H16="","",IF(AND(F16&lt;&gt;"Dokončené",H16&lt;TODAY()),"Áno","Nie"))</f>
        <v/>
      </c>
      <c r="O16" s="5" t="n"/>
      <c r="P16" s="11">
        <f>IF(D16="","",IFERROR(VLOOKUP(D16,'Pokyny a kontakty'!$A$13:$C$112,3,FALSE),""))</f>
        <v/>
      </c>
    </row>
    <row r="17" ht="32" customHeight="1">
      <c r="A17" s="4" t="n"/>
      <c r="B17" s="5" t="n"/>
      <c r="C17" s="5" t="n"/>
      <c r="D17" s="5" t="n"/>
      <c r="E17" s="4" t="n"/>
      <c r="F17" s="4" t="n"/>
      <c r="G17" s="22" t="n"/>
      <c r="H17" s="22" t="n"/>
      <c r="I17" s="22" t="n"/>
      <c r="J17" s="23" t="n"/>
      <c r="K17" s="23" t="n"/>
      <c r="L17" s="25">
        <f>IF(OR(J17="",K17=""),"",K17-J17)</f>
        <v/>
      </c>
      <c r="M17" s="13">
        <f>IF(H17="","",H17-TODAY())</f>
        <v/>
      </c>
      <c r="N17" s="14">
        <f>IF(H17="","",IF(AND(F17&lt;&gt;"Dokončené",H17&lt;TODAY()),"Áno","Nie"))</f>
        <v/>
      </c>
      <c r="O17" s="5" t="n"/>
      <c r="P17" s="15">
        <f>IF(D17="","",IFERROR(VLOOKUP(D17,'Pokyny a kontakty'!$A$13:$C$112,3,FALSE),""))</f>
        <v/>
      </c>
    </row>
    <row r="18" ht="32" customHeight="1">
      <c r="A18" s="4" t="n"/>
      <c r="B18" s="5" t="n"/>
      <c r="C18" s="5" t="n"/>
      <c r="D18" s="5" t="n"/>
      <c r="E18" s="4" t="n"/>
      <c r="F18" s="4" t="n"/>
      <c r="G18" s="22" t="n"/>
      <c r="H18" s="22" t="n"/>
      <c r="I18" s="22" t="n"/>
      <c r="J18" s="23" t="n"/>
      <c r="K18" s="23" t="n"/>
      <c r="L18" s="24">
        <f>IF(OR(J18="",K18=""),"",K18-J18)</f>
        <v/>
      </c>
      <c r="M18" s="9">
        <f>IF(H18="","",H18-TODAY())</f>
        <v/>
      </c>
      <c r="N18" s="10">
        <f>IF(H18="","",IF(AND(F18&lt;&gt;"Dokončené",H18&lt;TODAY()),"Áno","Nie"))</f>
        <v/>
      </c>
      <c r="O18" s="5" t="n"/>
      <c r="P18" s="11">
        <f>IF(D18="","",IFERROR(VLOOKUP(D18,'Pokyny a kontakty'!$A$13:$C$112,3,FALSE),""))</f>
        <v/>
      </c>
    </row>
    <row r="19" ht="32" customHeight="1">
      <c r="A19" s="4" t="n"/>
      <c r="B19" s="5" t="n"/>
      <c r="C19" s="5" t="n"/>
      <c r="D19" s="5" t="n"/>
      <c r="E19" s="4" t="n"/>
      <c r="F19" s="4" t="n"/>
      <c r="G19" s="22" t="n"/>
      <c r="H19" s="22" t="n"/>
      <c r="I19" s="22" t="n"/>
      <c r="J19" s="23" t="n"/>
      <c r="K19" s="23" t="n"/>
      <c r="L19" s="25">
        <f>IF(OR(J19="",K19=""),"",K19-J19)</f>
        <v/>
      </c>
      <c r="M19" s="13">
        <f>IF(H19="","",H19-TODAY())</f>
        <v/>
      </c>
      <c r="N19" s="14">
        <f>IF(H19="","",IF(AND(F19&lt;&gt;"Dokončené",H19&lt;TODAY()),"Áno","Nie"))</f>
        <v/>
      </c>
      <c r="O19" s="5" t="n"/>
      <c r="P19" s="15">
        <f>IF(D19="","",IFERROR(VLOOKUP(D19,'Pokyny a kontakty'!$A$13:$C$112,3,FALSE),""))</f>
        <v/>
      </c>
    </row>
    <row r="20" ht="32" customHeight="1">
      <c r="A20" s="4" t="n"/>
      <c r="B20" s="5" t="n"/>
      <c r="C20" s="5" t="n"/>
      <c r="D20" s="5" t="n"/>
      <c r="E20" s="4" t="n"/>
      <c r="F20" s="4" t="n"/>
      <c r="G20" s="22" t="n"/>
      <c r="H20" s="22" t="n"/>
      <c r="I20" s="22" t="n"/>
      <c r="J20" s="23" t="n"/>
      <c r="K20" s="23" t="n"/>
      <c r="L20" s="24">
        <f>IF(OR(J20="",K20=""),"",K20-J20)</f>
        <v/>
      </c>
      <c r="M20" s="9">
        <f>IF(H20="","",H20-TODAY())</f>
        <v/>
      </c>
      <c r="N20" s="10">
        <f>IF(H20="","",IF(AND(F20&lt;&gt;"Dokončené",H20&lt;TODAY()),"Áno","Nie"))</f>
        <v/>
      </c>
      <c r="O20" s="5" t="n"/>
      <c r="P20" s="11">
        <f>IF(D20="","",IFERROR(VLOOKUP(D20,'Pokyny a kontakty'!$A$13:$C$112,3,FALSE),""))</f>
        <v/>
      </c>
    </row>
    <row r="21" ht="32" customHeight="1">
      <c r="A21" s="4" t="n"/>
      <c r="B21" s="5" t="n"/>
      <c r="C21" s="5" t="n"/>
      <c r="D21" s="5" t="n"/>
      <c r="E21" s="4" t="n"/>
      <c r="F21" s="4" t="n"/>
      <c r="G21" s="22" t="n"/>
      <c r="H21" s="22" t="n"/>
      <c r="I21" s="22" t="n"/>
      <c r="J21" s="23" t="n"/>
      <c r="K21" s="23" t="n"/>
      <c r="L21" s="25">
        <f>IF(OR(J21="",K21=""),"",K21-J21)</f>
        <v/>
      </c>
      <c r="M21" s="13">
        <f>IF(H21="","",H21-TODAY())</f>
        <v/>
      </c>
      <c r="N21" s="14">
        <f>IF(H21="","",IF(AND(F21&lt;&gt;"Dokončené",H21&lt;TODAY()),"Áno","Nie"))</f>
        <v/>
      </c>
      <c r="O21" s="5" t="n"/>
      <c r="P21" s="15">
        <f>IF(D21="","",IFERROR(VLOOKUP(D21,'Pokyny a kontakty'!$A$13:$C$112,3,FALSE),""))</f>
        <v/>
      </c>
    </row>
    <row r="22" ht="32" customHeight="1">
      <c r="A22" s="4" t="n"/>
      <c r="B22" s="5" t="n"/>
      <c r="C22" s="5" t="n"/>
      <c r="D22" s="5" t="n"/>
      <c r="E22" s="4" t="n"/>
      <c r="F22" s="4" t="n"/>
      <c r="G22" s="22" t="n"/>
      <c r="H22" s="22" t="n"/>
      <c r="I22" s="22" t="n"/>
      <c r="J22" s="23" t="n"/>
      <c r="K22" s="23" t="n"/>
      <c r="L22" s="24">
        <f>IF(OR(J22="",K22=""),"",K22-J22)</f>
        <v/>
      </c>
      <c r="M22" s="9">
        <f>IF(H22="","",H22-TODAY())</f>
        <v/>
      </c>
      <c r="N22" s="10">
        <f>IF(H22="","",IF(AND(F22&lt;&gt;"Dokončené",H22&lt;TODAY()),"Áno","Nie"))</f>
        <v/>
      </c>
      <c r="O22" s="5" t="n"/>
      <c r="P22" s="11">
        <f>IF(D22="","",IFERROR(VLOOKUP(D22,'Pokyny a kontakty'!$A$13:$C$112,3,FALSE),""))</f>
        <v/>
      </c>
    </row>
    <row r="23" ht="32" customHeight="1">
      <c r="A23" s="4" t="n"/>
      <c r="B23" s="5" t="n"/>
      <c r="C23" s="5" t="n"/>
      <c r="D23" s="5" t="n"/>
      <c r="E23" s="4" t="n"/>
      <c r="F23" s="4" t="n"/>
      <c r="G23" s="22" t="n"/>
      <c r="H23" s="22" t="n"/>
      <c r="I23" s="22" t="n"/>
      <c r="J23" s="23" t="n"/>
      <c r="K23" s="23" t="n"/>
      <c r="L23" s="25">
        <f>IF(OR(J23="",K23=""),"",K23-J23)</f>
        <v/>
      </c>
      <c r="M23" s="13">
        <f>IF(H23="","",H23-TODAY())</f>
        <v/>
      </c>
      <c r="N23" s="14">
        <f>IF(H23="","",IF(AND(F23&lt;&gt;"Dokončené",H23&lt;TODAY()),"Áno","Nie"))</f>
        <v/>
      </c>
      <c r="O23" s="5" t="n"/>
      <c r="P23" s="15">
        <f>IF(D23="","",IFERROR(VLOOKUP(D23,'Pokyny a kontakty'!$A$13:$C$112,3,FALSE),""))</f>
        <v/>
      </c>
    </row>
    <row r="24" ht="32" customHeight="1">
      <c r="A24" s="4" t="n"/>
      <c r="B24" s="5" t="n"/>
      <c r="C24" s="5" t="n"/>
      <c r="D24" s="5" t="n"/>
      <c r="E24" s="4" t="n"/>
      <c r="F24" s="4" t="n"/>
      <c r="G24" s="22" t="n"/>
      <c r="H24" s="22" t="n"/>
      <c r="I24" s="22" t="n"/>
      <c r="J24" s="23" t="n"/>
      <c r="K24" s="23" t="n"/>
      <c r="L24" s="24">
        <f>IF(OR(J24="",K24=""),"",K24-J24)</f>
        <v/>
      </c>
      <c r="M24" s="9">
        <f>IF(H24="","",H24-TODAY())</f>
        <v/>
      </c>
      <c r="N24" s="10">
        <f>IF(H24="","",IF(AND(F24&lt;&gt;"Dokončené",H24&lt;TODAY()),"Áno","Nie"))</f>
        <v/>
      </c>
      <c r="O24" s="5" t="n"/>
      <c r="P24" s="11">
        <f>IF(D24="","",IFERROR(VLOOKUP(D24,'Pokyny a kontakty'!$A$13:$C$112,3,FALSE),""))</f>
        <v/>
      </c>
    </row>
    <row r="25" ht="32" customHeight="1">
      <c r="A25" s="4" t="n"/>
      <c r="B25" s="5" t="n"/>
      <c r="C25" s="5" t="n"/>
      <c r="D25" s="5" t="n"/>
      <c r="E25" s="4" t="n"/>
      <c r="F25" s="4" t="n"/>
      <c r="G25" s="22" t="n"/>
      <c r="H25" s="22" t="n"/>
      <c r="I25" s="22" t="n"/>
      <c r="J25" s="23" t="n"/>
      <c r="K25" s="23" t="n"/>
      <c r="L25" s="25">
        <f>IF(OR(J25="",K25=""),"",K25-J25)</f>
        <v/>
      </c>
      <c r="M25" s="13">
        <f>IF(H25="","",H25-TODAY())</f>
        <v/>
      </c>
      <c r="N25" s="14">
        <f>IF(H25="","",IF(AND(F25&lt;&gt;"Dokončené",H25&lt;TODAY()),"Áno","Nie"))</f>
        <v/>
      </c>
      <c r="O25" s="5" t="n"/>
      <c r="P25" s="15">
        <f>IF(D25="","",IFERROR(VLOOKUP(D25,'Pokyny a kontakty'!$A$13:$C$112,3,FALSE),""))</f>
        <v/>
      </c>
    </row>
    <row r="26" ht="32" customHeight="1">
      <c r="A26" s="4" t="n"/>
      <c r="B26" s="5" t="n"/>
      <c r="C26" s="5" t="n"/>
      <c r="D26" s="5" t="n"/>
      <c r="E26" s="4" t="n"/>
      <c r="F26" s="4" t="n"/>
      <c r="G26" s="22" t="n"/>
      <c r="H26" s="22" t="n"/>
      <c r="I26" s="22" t="n"/>
      <c r="J26" s="23" t="n"/>
      <c r="K26" s="23" t="n"/>
      <c r="L26" s="24">
        <f>IF(OR(J26="",K26=""),"",K26-J26)</f>
        <v/>
      </c>
      <c r="M26" s="9">
        <f>IF(H26="","",H26-TODAY())</f>
        <v/>
      </c>
      <c r="N26" s="10">
        <f>IF(H26="","",IF(AND(F26&lt;&gt;"Dokončené",H26&lt;TODAY()),"Áno","Nie"))</f>
        <v/>
      </c>
      <c r="O26" s="5" t="n"/>
      <c r="P26" s="11">
        <f>IF(D26="","",IFERROR(VLOOKUP(D26,'Pokyny a kontakty'!$A$13:$C$112,3,FALSE),""))</f>
        <v/>
      </c>
    </row>
    <row r="27" ht="32" customHeight="1">
      <c r="A27" s="4" t="n"/>
      <c r="B27" s="5" t="n"/>
      <c r="C27" s="5" t="n"/>
      <c r="D27" s="5" t="n"/>
      <c r="E27" s="4" t="n"/>
      <c r="F27" s="4" t="n"/>
      <c r="G27" s="22" t="n"/>
      <c r="H27" s="22" t="n"/>
      <c r="I27" s="22" t="n"/>
      <c r="J27" s="23" t="n"/>
      <c r="K27" s="23" t="n"/>
      <c r="L27" s="25">
        <f>IF(OR(J27="",K27=""),"",K27-J27)</f>
        <v/>
      </c>
      <c r="M27" s="13">
        <f>IF(H27="","",H27-TODAY())</f>
        <v/>
      </c>
      <c r="N27" s="14">
        <f>IF(H27="","",IF(AND(F27&lt;&gt;"Dokončené",H27&lt;TODAY()),"Áno","Nie"))</f>
        <v/>
      </c>
      <c r="O27" s="5" t="n"/>
      <c r="P27" s="15">
        <f>IF(D27="","",IFERROR(VLOOKUP(D27,'Pokyny a kontakty'!$A$13:$C$112,3,FALSE),""))</f>
        <v/>
      </c>
    </row>
    <row r="28" ht="32" customHeight="1">
      <c r="A28" s="4" t="n"/>
      <c r="B28" s="5" t="n"/>
      <c r="C28" s="5" t="n"/>
      <c r="D28" s="5" t="n"/>
      <c r="E28" s="4" t="n"/>
      <c r="F28" s="4" t="n"/>
      <c r="G28" s="22" t="n"/>
      <c r="H28" s="22" t="n"/>
      <c r="I28" s="22" t="n"/>
      <c r="J28" s="23" t="n"/>
      <c r="K28" s="23" t="n"/>
      <c r="L28" s="24">
        <f>IF(OR(J28="",K28=""),"",K28-J28)</f>
        <v/>
      </c>
      <c r="M28" s="9">
        <f>IF(H28="","",H28-TODAY())</f>
        <v/>
      </c>
      <c r="N28" s="10">
        <f>IF(H28="","",IF(AND(F28&lt;&gt;"Dokončené",H28&lt;TODAY()),"Áno","Nie"))</f>
        <v/>
      </c>
      <c r="O28" s="5" t="n"/>
      <c r="P28" s="11">
        <f>IF(D28="","",IFERROR(VLOOKUP(D28,'Pokyny a kontakty'!$A$13:$C$112,3,FALSE),""))</f>
        <v/>
      </c>
    </row>
    <row r="29" ht="32" customHeight="1">
      <c r="A29" s="4" t="n"/>
      <c r="B29" s="5" t="n"/>
      <c r="C29" s="5" t="n"/>
      <c r="D29" s="5" t="n"/>
      <c r="E29" s="4" t="n"/>
      <c r="F29" s="4" t="n"/>
      <c r="G29" s="22" t="n"/>
      <c r="H29" s="22" t="n"/>
      <c r="I29" s="22" t="n"/>
      <c r="J29" s="23" t="n"/>
      <c r="K29" s="23" t="n"/>
      <c r="L29" s="25">
        <f>IF(OR(J29="",K29=""),"",K29-J29)</f>
        <v/>
      </c>
      <c r="M29" s="13">
        <f>IF(H29="","",H29-TODAY())</f>
        <v/>
      </c>
      <c r="N29" s="14">
        <f>IF(H29="","",IF(AND(F29&lt;&gt;"Dokončené",H29&lt;TODAY()),"Áno","Nie"))</f>
        <v/>
      </c>
      <c r="O29" s="5" t="n"/>
      <c r="P29" s="15">
        <f>IF(D29="","",IFERROR(VLOOKUP(D29,'Pokyny a kontakty'!$A$13:$C$112,3,FALSE),""))</f>
        <v/>
      </c>
    </row>
    <row r="30" ht="32" customHeight="1">
      <c r="A30" s="4" t="n"/>
      <c r="B30" s="5" t="n"/>
      <c r="C30" s="5" t="n"/>
      <c r="D30" s="5" t="n"/>
      <c r="E30" s="4" t="n"/>
      <c r="F30" s="4" t="n"/>
      <c r="G30" s="22" t="n"/>
      <c r="H30" s="22" t="n"/>
      <c r="I30" s="22" t="n"/>
      <c r="J30" s="23" t="n"/>
      <c r="K30" s="23" t="n"/>
      <c r="L30" s="24">
        <f>IF(OR(J30="",K30=""),"",K30-J30)</f>
        <v/>
      </c>
      <c r="M30" s="9">
        <f>IF(H30="","",H30-TODAY())</f>
        <v/>
      </c>
      <c r="N30" s="10">
        <f>IF(H30="","",IF(AND(F30&lt;&gt;"Dokončené",H30&lt;TODAY()),"Áno","Nie"))</f>
        <v/>
      </c>
      <c r="O30" s="5" t="n"/>
      <c r="P30" s="11">
        <f>IF(D30="","",IFERROR(VLOOKUP(D30,'Pokyny a kontakty'!$A$13:$C$112,3,FALSE),""))</f>
        <v/>
      </c>
    </row>
    <row r="31" ht="32" customHeight="1">
      <c r="A31" s="4" t="n"/>
      <c r="B31" s="5" t="n"/>
      <c r="C31" s="5" t="n"/>
      <c r="D31" s="5" t="n"/>
      <c r="E31" s="4" t="n"/>
      <c r="F31" s="4" t="n"/>
      <c r="G31" s="22" t="n"/>
      <c r="H31" s="22" t="n"/>
      <c r="I31" s="22" t="n"/>
      <c r="J31" s="23" t="n"/>
      <c r="K31" s="23" t="n"/>
      <c r="L31" s="25">
        <f>IF(OR(J31="",K31=""),"",K31-J31)</f>
        <v/>
      </c>
      <c r="M31" s="13">
        <f>IF(H31="","",H31-TODAY())</f>
        <v/>
      </c>
      <c r="N31" s="14">
        <f>IF(H31="","",IF(AND(F31&lt;&gt;"Dokončené",H31&lt;TODAY()),"Áno","Nie"))</f>
        <v/>
      </c>
      <c r="O31" s="5" t="n"/>
      <c r="P31" s="15">
        <f>IF(D31="","",IFERROR(VLOOKUP(D31,'Pokyny a kontakty'!$A$13:$C$112,3,FALSE),""))</f>
        <v/>
      </c>
    </row>
    <row r="32" ht="32" customHeight="1">
      <c r="A32" s="4" t="n"/>
      <c r="B32" s="5" t="n"/>
      <c r="C32" s="5" t="n"/>
      <c r="D32" s="5" t="n"/>
      <c r="E32" s="4" t="n"/>
      <c r="F32" s="4" t="n"/>
      <c r="G32" s="22" t="n"/>
      <c r="H32" s="22" t="n"/>
      <c r="I32" s="22" t="n"/>
      <c r="J32" s="23" t="n"/>
      <c r="K32" s="23" t="n"/>
      <c r="L32" s="24">
        <f>IF(OR(J32="",K32=""),"",K32-J32)</f>
        <v/>
      </c>
      <c r="M32" s="9">
        <f>IF(H32="","",H32-TODAY())</f>
        <v/>
      </c>
      <c r="N32" s="10">
        <f>IF(H32="","",IF(AND(F32&lt;&gt;"Dokončené",H32&lt;TODAY()),"Áno","Nie"))</f>
        <v/>
      </c>
      <c r="O32" s="5" t="n"/>
      <c r="P32" s="11">
        <f>IF(D32="","",IFERROR(VLOOKUP(D32,'Pokyny a kontakty'!$A$13:$C$112,3,FALSE),""))</f>
        <v/>
      </c>
    </row>
    <row r="33" ht="32" customHeight="1">
      <c r="A33" s="4" t="n"/>
      <c r="B33" s="5" t="n"/>
      <c r="C33" s="5" t="n"/>
      <c r="D33" s="5" t="n"/>
      <c r="E33" s="4" t="n"/>
      <c r="F33" s="4" t="n"/>
      <c r="G33" s="22" t="n"/>
      <c r="H33" s="22" t="n"/>
      <c r="I33" s="22" t="n"/>
      <c r="J33" s="23" t="n"/>
      <c r="K33" s="23" t="n"/>
      <c r="L33" s="25">
        <f>IF(OR(J33="",K33=""),"",K33-J33)</f>
        <v/>
      </c>
      <c r="M33" s="13">
        <f>IF(H33="","",H33-TODAY())</f>
        <v/>
      </c>
      <c r="N33" s="14">
        <f>IF(H33="","",IF(AND(F33&lt;&gt;"Dokončené",H33&lt;TODAY()),"Áno","Nie"))</f>
        <v/>
      </c>
      <c r="O33" s="5" t="n"/>
      <c r="P33" s="15">
        <f>IF(D33="","",IFERROR(VLOOKUP(D33,'Pokyny a kontakty'!$A$13:$C$112,3,FALSE),""))</f>
        <v/>
      </c>
    </row>
    <row r="34" ht="32" customHeight="1">
      <c r="A34" s="4" t="n"/>
      <c r="B34" s="5" t="n"/>
      <c r="C34" s="5" t="n"/>
      <c r="D34" s="5" t="n"/>
      <c r="E34" s="4" t="n"/>
      <c r="F34" s="4" t="n"/>
      <c r="G34" s="22" t="n"/>
      <c r="H34" s="22" t="n"/>
      <c r="I34" s="22" t="n"/>
      <c r="J34" s="23" t="n"/>
      <c r="K34" s="23" t="n"/>
      <c r="L34" s="24">
        <f>IF(OR(J34="",K34=""),"",K34-J34)</f>
        <v/>
      </c>
      <c r="M34" s="9">
        <f>IF(H34="","",H34-TODAY())</f>
        <v/>
      </c>
      <c r="N34" s="10">
        <f>IF(H34="","",IF(AND(F34&lt;&gt;"Dokončené",H34&lt;TODAY()),"Áno","Nie"))</f>
        <v/>
      </c>
      <c r="O34" s="5" t="n"/>
      <c r="P34" s="11">
        <f>IF(D34="","",IFERROR(VLOOKUP(D34,'Pokyny a kontakty'!$A$13:$C$112,3,FALSE),""))</f>
        <v/>
      </c>
    </row>
    <row r="35" ht="32" customHeight="1">
      <c r="A35" s="4" t="n"/>
      <c r="B35" s="5" t="n"/>
      <c r="C35" s="5" t="n"/>
      <c r="D35" s="5" t="n"/>
      <c r="E35" s="4" t="n"/>
      <c r="F35" s="4" t="n"/>
      <c r="G35" s="22" t="n"/>
      <c r="H35" s="22" t="n"/>
      <c r="I35" s="22" t="n"/>
      <c r="J35" s="23" t="n"/>
      <c r="K35" s="23" t="n"/>
      <c r="L35" s="25">
        <f>IF(OR(J35="",K35=""),"",K35-J35)</f>
        <v/>
      </c>
      <c r="M35" s="13">
        <f>IF(H35="","",H35-TODAY())</f>
        <v/>
      </c>
      <c r="N35" s="14">
        <f>IF(H35="","",IF(AND(F35&lt;&gt;"Dokončené",H35&lt;TODAY()),"Áno","Nie"))</f>
        <v/>
      </c>
      <c r="O35" s="5" t="n"/>
      <c r="P35" s="15">
        <f>IF(D35="","",IFERROR(VLOOKUP(D35,'Pokyny a kontakty'!$A$13:$C$112,3,FALSE),""))</f>
        <v/>
      </c>
    </row>
    <row r="36" ht="32" customHeight="1">
      <c r="A36" s="4" t="n"/>
      <c r="B36" s="5" t="n"/>
      <c r="C36" s="5" t="n"/>
      <c r="D36" s="5" t="n"/>
      <c r="E36" s="4" t="n"/>
      <c r="F36" s="4" t="n"/>
      <c r="G36" s="22" t="n"/>
      <c r="H36" s="22" t="n"/>
      <c r="I36" s="22" t="n"/>
      <c r="J36" s="23" t="n"/>
      <c r="K36" s="23" t="n"/>
      <c r="L36" s="24">
        <f>IF(OR(J36="",K36=""),"",K36-J36)</f>
        <v/>
      </c>
      <c r="M36" s="9">
        <f>IF(H36="","",H36-TODAY())</f>
        <v/>
      </c>
      <c r="N36" s="10">
        <f>IF(H36="","",IF(AND(F36&lt;&gt;"Dokončené",H36&lt;TODAY()),"Áno","Nie"))</f>
        <v/>
      </c>
      <c r="O36" s="5" t="n"/>
      <c r="P36" s="11">
        <f>IF(D36="","",IFERROR(VLOOKUP(D36,'Pokyny a kontakty'!$A$13:$C$112,3,FALSE),""))</f>
        <v/>
      </c>
    </row>
    <row r="37" ht="32" customHeight="1">
      <c r="A37" s="4" t="n"/>
      <c r="B37" s="5" t="n"/>
      <c r="C37" s="5" t="n"/>
      <c r="D37" s="5" t="n"/>
      <c r="E37" s="4" t="n"/>
      <c r="F37" s="4" t="n"/>
      <c r="G37" s="22" t="n"/>
      <c r="H37" s="22" t="n"/>
      <c r="I37" s="22" t="n"/>
      <c r="J37" s="23" t="n"/>
      <c r="K37" s="23" t="n"/>
      <c r="L37" s="25">
        <f>IF(OR(J37="",K37=""),"",K37-J37)</f>
        <v/>
      </c>
      <c r="M37" s="13">
        <f>IF(H37="","",H37-TODAY())</f>
        <v/>
      </c>
      <c r="N37" s="14">
        <f>IF(H37="","",IF(AND(F37&lt;&gt;"Dokončené",H37&lt;TODAY()),"Áno","Nie"))</f>
        <v/>
      </c>
      <c r="O37" s="5" t="n"/>
      <c r="P37" s="15">
        <f>IF(D37="","",IFERROR(VLOOKUP(D37,'Pokyny a kontakty'!$A$13:$C$112,3,FALSE),""))</f>
        <v/>
      </c>
    </row>
    <row r="38" ht="32" customHeight="1">
      <c r="A38" s="4" t="n"/>
      <c r="B38" s="5" t="n"/>
      <c r="C38" s="5" t="n"/>
      <c r="D38" s="5" t="n"/>
      <c r="E38" s="4" t="n"/>
      <c r="F38" s="4" t="n"/>
      <c r="G38" s="22" t="n"/>
      <c r="H38" s="22" t="n"/>
      <c r="I38" s="22" t="n"/>
      <c r="J38" s="23" t="n"/>
      <c r="K38" s="23" t="n"/>
      <c r="L38" s="24">
        <f>IF(OR(J38="",K38=""),"",K38-J38)</f>
        <v/>
      </c>
      <c r="M38" s="9">
        <f>IF(H38="","",H38-TODAY())</f>
        <v/>
      </c>
      <c r="N38" s="10">
        <f>IF(H38="","",IF(AND(F38&lt;&gt;"Dokončené",H38&lt;TODAY()),"Áno","Nie"))</f>
        <v/>
      </c>
      <c r="O38" s="5" t="n"/>
      <c r="P38" s="11">
        <f>IF(D38="","",IFERROR(VLOOKUP(D38,'Pokyny a kontakty'!$A$13:$C$112,3,FALSE),""))</f>
        <v/>
      </c>
    </row>
    <row r="39" ht="32" customHeight="1">
      <c r="A39" s="4" t="n"/>
      <c r="B39" s="5" t="n"/>
      <c r="C39" s="5" t="n"/>
      <c r="D39" s="5" t="n"/>
      <c r="E39" s="4" t="n"/>
      <c r="F39" s="4" t="n"/>
      <c r="G39" s="22" t="n"/>
      <c r="H39" s="22" t="n"/>
      <c r="I39" s="22" t="n"/>
      <c r="J39" s="23" t="n"/>
      <c r="K39" s="23" t="n"/>
      <c r="L39" s="25">
        <f>IF(OR(J39="",K39=""),"",K39-J39)</f>
        <v/>
      </c>
      <c r="M39" s="13">
        <f>IF(H39="","",H39-TODAY())</f>
        <v/>
      </c>
      <c r="N39" s="14">
        <f>IF(H39="","",IF(AND(F39&lt;&gt;"Dokončené",H39&lt;TODAY()),"Áno","Nie"))</f>
        <v/>
      </c>
      <c r="O39" s="5" t="n"/>
      <c r="P39" s="15">
        <f>IF(D39="","",IFERROR(VLOOKUP(D39,'Pokyny a kontakty'!$A$13:$C$112,3,FALSE),""))</f>
        <v/>
      </c>
    </row>
    <row r="40" ht="32" customHeight="1">
      <c r="A40" s="4" t="n"/>
      <c r="B40" s="5" t="n"/>
      <c r="C40" s="5" t="n"/>
      <c r="D40" s="5" t="n"/>
      <c r="E40" s="4" t="n"/>
      <c r="F40" s="4" t="n"/>
      <c r="G40" s="22" t="n"/>
      <c r="H40" s="22" t="n"/>
      <c r="I40" s="22" t="n"/>
      <c r="J40" s="23" t="n"/>
      <c r="K40" s="23" t="n"/>
      <c r="L40" s="24">
        <f>IF(OR(J40="",K40=""),"",K40-J40)</f>
        <v/>
      </c>
      <c r="M40" s="9">
        <f>IF(H40="","",H40-TODAY())</f>
        <v/>
      </c>
      <c r="N40" s="10">
        <f>IF(H40="","",IF(AND(F40&lt;&gt;"Dokončené",H40&lt;TODAY()),"Áno","Nie"))</f>
        <v/>
      </c>
      <c r="O40" s="5" t="n"/>
      <c r="P40" s="11">
        <f>IF(D40="","",IFERROR(VLOOKUP(D40,'Pokyny a kontakty'!$A$13:$C$112,3,FALSE),""))</f>
        <v/>
      </c>
    </row>
    <row r="41" ht="32" customHeight="1">
      <c r="A41" s="4" t="n"/>
      <c r="B41" s="5" t="n"/>
      <c r="C41" s="5" t="n"/>
      <c r="D41" s="5" t="n"/>
      <c r="E41" s="4" t="n"/>
      <c r="F41" s="4" t="n"/>
      <c r="G41" s="22" t="n"/>
      <c r="H41" s="22" t="n"/>
      <c r="I41" s="22" t="n"/>
      <c r="J41" s="23" t="n"/>
      <c r="K41" s="23" t="n"/>
      <c r="L41" s="25">
        <f>IF(OR(J41="",K41=""),"",K41-J41)</f>
        <v/>
      </c>
      <c r="M41" s="13">
        <f>IF(H41="","",H41-TODAY())</f>
        <v/>
      </c>
      <c r="N41" s="14">
        <f>IF(H41="","",IF(AND(F41&lt;&gt;"Dokončené",H41&lt;TODAY()),"Áno","Nie"))</f>
        <v/>
      </c>
      <c r="O41" s="5" t="n"/>
      <c r="P41" s="15">
        <f>IF(D41="","",IFERROR(VLOOKUP(D41,'Pokyny a kontakty'!$A$13:$C$112,3,FALSE),""))</f>
        <v/>
      </c>
    </row>
    <row r="42" ht="32" customHeight="1">
      <c r="A42" s="4" t="n"/>
      <c r="B42" s="5" t="n"/>
      <c r="C42" s="5" t="n"/>
      <c r="D42" s="5" t="n"/>
      <c r="E42" s="4" t="n"/>
      <c r="F42" s="4" t="n"/>
      <c r="G42" s="22" t="n"/>
      <c r="H42" s="22" t="n"/>
      <c r="I42" s="22" t="n"/>
      <c r="J42" s="23" t="n"/>
      <c r="K42" s="23" t="n"/>
      <c r="L42" s="24">
        <f>IF(OR(J42="",K42=""),"",K42-J42)</f>
        <v/>
      </c>
      <c r="M42" s="9">
        <f>IF(H42="","",H42-TODAY())</f>
        <v/>
      </c>
      <c r="N42" s="10">
        <f>IF(H42="","",IF(AND(F42&lt;&gt;"Dokončené",H42&lt;TODAY()),"Áno","Nie"))</f>
        <v/>
      </c>
      <c r="O42" s="5" t="n"/>
      <c r="P42" s="11">
        <f>IF(D42="","",IFERROR(VLOOKUP(D42,'Pokyny a kontakty'!$A$13:$C$112,3,FALSE),""))</f>
        <v/>
      </c>
    </row>
    <row r="43" ht="32" customHeight="1">
      <c r="A43" s="4" t="n"/>
      <c r="B43" s="5" t="n"/>
      <c r="C43" s="5" t="n"/>
      <c r="D43" s="5" t="n"/>
      <c r="E43" s="4" t="n"/>
      <c r="F43" s="4" t="n"/>
      <c r="G43" s="22" t="n"/>
      <c r="H43" s="22" t="n"/>
      <c r="I43" s="22" t="n"/>
      <c r="J43" s="23" t="n"/>
      <c r="K43" s="23" t="n"/>
      <c r="L43" s="25">
        <f>IF(OR(J43="",K43=""),"",K43-J43)</f>
        <v/>
      </c>
      <c r="M43" s="13">
        <f>IF(H43="","",H43-TODAY())</f>
        <v/>
      </c>
      <c r="N43" s="14">
        <f>IF(H43="","",IF(AND(F43&lt;&gt;"Dokončené",H43&lt;TODAY()),"Áno","Nie"))</f>
        <v/>
      </c>
      <c r="O43" s="5" t="n"/>
      <c r="P43" s="15">
        <f>IF(D43="","",IFERROR(VLOOKUP(D43,'Pokyny a kontakty'!$A$13:$C$112,3,FALSE),""))</f>
        <v/>
      </c>
    </row>
    <row r="44" ht="32" customHeight="1">
      <c r="A44" s="4" t="n"/>
      <c r="B44" s="5" t="n"/>
      <c r="C44" s="5" t="n"/>
      <c r="D44" s="5" t="n"/>
      <c r="E44" s="4" t="n"/>
      <c r="F44" s="4" t="n"/>
      <c r="G44" s="22" t="n"/>
      <c r="H44" s="22" t="n"/>
      <c r="I44" s="22" t="n"/>
      <c r="J44" s="23" t="n"/>
      <c r="K44" s="23" t="n"/>
      <c r="L44" s="24">
        <f>IF(OR(J44="",K44=""),"",K44-J44)</f>
        <v/>
      </c>
      <c r="M44" s="9">
        <f>IF(H44="","",H44-TODAY())</f>
        <v/>
      </c>
      <c r="N44" s="10">
        <f>IF(H44="","",IF(AND(F44&lt;&gt;"Dokončené",H44&lt;TODAY()),"Áno","Nie"))</f>
        <v/>
      </c>
      <c r="O44" s="5" t="n"/>
      <c r="P44" s="11">
        <f>IF(D44="","",IFERROR(VLOOKUP(D44,'Pokyny a kontakty'!$A$13:$C$112,3,FALSE),""))</f>
        <v/>
      </c>
    </row>
    <row r="45" ht="32" customHeight="1">
      <c r="A45" s="4" t="n"/>
      <c r="B45" s="5" t="n"/>
      <c r="C45" s="5" t="n"/>
      <c r="D45" s="5" t="n"/>
      <c r="E45" s="4" t="n"/>
      <c r="F45" s="4" t="n"/>
      <c r="G45" s="22" t="n"/>
      <c r="H45" s="22" t="n"/>
      <c r="I45" s="22" t="n"/>
      <c r="J45" s="23" t="n"/>
      <c r="K45" s="23" t="n"/>
      <c r="L45" s="25">
        <f>IF(OR(J45="",K45=""),"",K45-J45)</f>
        <v/>
      </c>
      <c r="M45" s="13">
        <f>IF(H45="","",H45-TODAY())</f>
        <v/>
      </c>
      <c r="N45" s="14">
        <f>IF(H45="","",IF(AND(F45&lt;&gt;"Dokončené",H45&lt;TODAY()),"Áno","Nie"))</f>
        <v/>
      </c>
      <c r="O45" s="5" t="n"/>
      <c r="P45" s="15">
        <f>IF(D45="","",IFERROR(VLOOKUP(D45,'Pokyny a kontakty'!$A$13:$C$112,3,FALSE),""))</f>
        <v/>
      </c>
    </row>
    <row r="46" ht="32" customHeight="1">
      <c r="A46" s="4" t="n"/>
      <c r="B46" s="5" t="n"/>
      <c r="C46" s="5" t="n"/>
      <c r="D46" s="5" t="n"/>
      <c r="E46" s="4" t="n"/>
      <c r="F46" s="4" t="n"/>
      <c r="G46" s="22" t="n"/>
      <c r="H46" s="22" t="n"/>
      <c r="I46" s="22" t="n"/>
      <c r="J46" s="23" t="n"/>
      <c r="K46" s="23" t="n"/>
      <c r="L46" s="24">
        <f>IF(OR(J46="",K46=""),"",K46-J46)</f>
        <v/>
      </c>
      <c r="M46" s="9">
        <f>IF(H46="","",H46-TODAY())</f>
        <v/>
      </c>
      <c r="N46" s="10">
        <f>IF(H46="","",IF(AND(F46&lt;&gt;"Dokončené",H46&lt;TODAY()),"Áno","Nie"))</f>
        <v/>
      </c>
      <c r="O46" s="5" t="n"/>
      <c r="P46" s="11">
        <f>IF(D46="","",IFERROR(VLOOKUP(D46,'Pokyny a kontakty'!$A$13:$C$112,3,FALSE),""))</f>
        <v/>
      </c>
    </row>
    <row r="47" ht="32" customHeight="1">
      <c r="A47" s="4" t="n"/>
      <c r="B47" s="5" t="n"/>
      <c r="C47" s="5" t="n"/>
      <c r="D47" s="5" t="n"/>
      <c r="E47" s="4" t="n"/>
      <c r="F47" s="4" t="n"/>
      <c r="G47" s="22" t="n"/>
      <c r="H47" s="22" t="n"/>
      <c r="I47" s="22" t="n"/>
      <c r="J47" s="23" t="n"/>
      <c r="K47" s="23" t="n"/>
      <c r="L47" s="25">
        <f>IF(OR(J47="",K47=""),"",K47-J47)</f>
        <v/>
      </c>
      <c r="M47" s="13">
        <f>IF(H47="","",H47-TODAY())</f>
        <v/>
      </c>
      <c r="N47" s="14">
        <f>IF(H47="","",IF(AND(F47&lt;&gt;"Dokončené",H47&lt;TODAY()),"Áno","Nie"))</f>
        <v/>
      </c>
      <c r="O47" s="5" t="n"/>
      <c r="P47" s="15">
        <f>IF(D47="","",IFERROR(VLOOKUP(D47,'Pokyny a kontakty'!$A$13:$C$112,3,FALSE),""))</f>
        <v/>
      </c>
    </row>
    <row r="48" ht="32" customHeight="1">
      <c r="A48" s="4" t="n"/>
      <c r="B48" s="5" t="n"/>
      <c r="C48" s="5" t="n"/>
      <c r="D48" s="5" t="n"/>
      <c r="E48" s="4" t="n"/>
      <c r="F48" s="4" t="n"/>
      <c r="G48" s="22" t="n"/>
      <c r="H48" s="22" t="n"/>
      <c r="I48" s="22" t="n"/>
      <c r="J48" s="23" t="n"/>
      <c r="K48" s="23" t="n"/>
      <c r="L48" s="24">
        <f>IF(OR(J48="",K48=""),"",K48-J48)</f>
        <v/>
      </c>
      <c r="M48" s="9">
        <f>IF(H48="","",H48-TODAY())</f>
        <v/>
      </c>
      <c r="N48" s="10">
        <f>IF(H48="","",IF(AND(F48&lt;&gt;"Dokončené",H48&lt;TODAY()),"Áno","Nie"))</f>
        <v/>
      </c>
      <c r="O48" s="5" t="n"/>
      <c r="P48" s="11">
        <f>IF(D48="","",IFERROR(VLOOKUP(D48,'Pokyny a kontakty'!$A$13:$C$112,3,FALSE),""))</f>
        <v/>
      </c>
    </row>
    <row r="49" ht="32" customHeight="1">
      <c r="A49" s="4" t="n"/>
      <c r="B49" s="5" t="n"/>
      <c r="C49" s="5" t="n"/>
      <c r="D49" s="5" t="n"/>
      <c r="E49" s="4" t="n"/>
      <c r="F49" s="4" t="n"/>
      <c r="G49" s="22" t="n"/>
      <c r="H49" s="22" t="n"/>
      <c r="I49" s="22" t="n"/>
      <c r="J49" s="23" t="n"/>
      <c r="K49" s="23" t="n"/>
      <c r="L49" s="25">
        <f>IF(OR(J49="",K49=""),"",K49-J49)</f>
        <v/>
      </c>
      <c r="M49" s="13">
        <f>IF(H49="","",H49-TODAY())</f>
        <v/>
      </c>
      <c r="N49" s="14">
        <f>IF(H49="","",IF(AND(F49&lt;&gt;"Dokončené",H49&lt;TODAY()),"Áno","Nie"))</f>
        <v/>
      </c>
      <c r="O49" s="5" t="n"/>
      <c r="P49" s="15">
        <f>IF(D49="","",IFERROR(VLOOKUP(D49,'Pokyny a kontakty'!$A$13:$C$112,3,FALSE),""))</f>
        <v/>
      </c>
    </row>
    <row r="50" ht="32" customHeight="1">
      <c r="A50" s="4" t="n"/>
      <c r="B50" s="5" t="n"/>
      <c r="C50" s="5" t="n"/>
      <c r="D50" s="5" t="n"/>
      <c r="E50" s="4" t="n"/>
      <c r="F50" s="4" t="n"/>
      <c r="G50" s="22" t="n"/>
      <c r="H50" s="22" t="n"/>
      <c r="I50" s="22" t="n"/>
      <c r="J50" s="23" t="n"/>
      <c r="K50" s="23" t="n"/>
      <c r="L50" s="24">
        <f>IF(OR(J50="",K50=""),"",K50-J50)</f>
        <v/>
      </c>
      <c r="M50" s="9">
        <f>IF(H50="","",H50-TODAY())</f>
        <v/>
      </c>
      <c r="N50" s="10">
        <f>IF(H50="","",IF(AND(F50&lt;&gt;"Dokončené",H50&lt;TODAY()),"Áno","Nie"))</f>
        <v/>
      </c>
      <c r="O50" s="5" t="n"/>
      <c r="P50" s="11">
        <f>IF(D50="","",IFERROR(VLOOKUP(D50,'Pokyny a kontakty'!$A$13:$C$112,3,FALSE),""))</f>
        <v/>
      </c>
    </row>
    <row r="51" ht="32" customHeight="1">
      <c r="A51" s="4" t="n"/>
      <c r="B51" s="5" t="n"/>
      <c r="C51" s="5" t="n"/>
      <c r="D51" s="5" t="n"/>
      <c r="E51" s="4" t="n"/>
      <c r="F51" s="4" t="n"/>
      <c r="G51" s="22" t="n"/>
      <c r="H51" s="22" t="n"/>
      <c r="I51" s="22" t="n"/>
      <c r="J51" s="23" t="n"/>
      <c r="K51" s="23" t="n"/>
      <c r="L51" s="25">
        <f>IF(OR(J51="",K51=""),"",K51-J51)</f>
        <v/>
      </c>
      <c r="M51" s="13">
        <f>IF(H51="","",H51-TODAY())</f>
        <v/>
      </c>
      <c r="N51" s="14">
        <f>IF(H51="","",IF(AND(F51&lt;&gt;"Dokončené",H51&lt;TODAY()),"Áno","Nie"))</f>
        <v/>
      </c>
      <c r="O51" s="5" t="n"/>
      <c r="P51" s="15">
        <f>IF(D51="","",IFERROR(VLOOKUP(D51,'Pokyny a kontakty'!$A$13:$C$112,3,FALSE),""))</f>
        <v/>
      </c>
    </row>
    <row r="52" ht="32" customHeight="1">
      <c r="A52" s="4" t="n"/>
      <c r="B52" s="5" t="n"/>
      <c r="C52" s="5" t="n"/>
      <c r="D52" s="5" t="n"/>
      <c r="E52" s="4" t="n"/>
      <c r="F52" s="4" t="n"/>
      <c r="G52" s="22" t="n"/>
      <c r="H52" s="22" t="n"/>
      <c r="I52" s="22" t="n"/>
      <c r="J52" s="23" t="n"/>
      <c r="K52" s="23" t="n"/>
      <c r="L52" s="24">
        <f>IF(OR(J52="",K52=""),"",K52-J52)</f>
        <v/>
      </c>
      <c r="M52" s="9">
        <f>IF(H52="","",H52-TODAY())</f>
        <v/>
      </c>
      <c r="N52" s="10">
        <f>IF(H52="","",IF(AND(F52&lt;&gt;"Dokončené",H52&lt;TODAY()),"Áno","Nie"))</f>
        <v/>
      </c>
      <c r="O52" s="5" t="n"/>
      <c r="P52" s="11">
        <f>IF(D52="","",IFERROR(VLOOKUP(D52,'Pokyny a kontakty'!$A$13:$C$112,3,FALSE),""))</f>
        <v/>
      </c>
    </row>
    <row r="53" ht="32" customHeight="1">
      <c r="A53" s="4" t="n"/>
      <c r="B53" s="5" t="n"/>
      <c r="C53" s="5" t="n"/>
      <c r="D53" s="5" t="n"/>
      <c r="E53" s="4" t="n"/>
      <c r="F53" s="4" t="n"/>
      <c r="G53" s="22" t="n"/>
      <c r="H53" s="22" t="n"/>
      <c r="I53" s="22" t="n"/>
      <c r="J53" s="23" t="n"/>
      <c r="K53" s="23" t="n"/>
      <c r="L53" s="25">
        <f>IF(OR(J53="",K53=""),"",K53-J53)</f>
        <v/>
      </c>
      <c r="M53" s="13">
        <f>IF(H53="","",H53-TODAY())</f>
        <v/>
      </c>
      <c r="N53" s="14">
        <f>IF(H53="","",IF(AND(F53&lt;&gt;"Dokončené",H53&lt;TODAY()),"Áno","Nie"))</f>
        <v/>
      </c>
      <c r="O53" s="5" t="n"/>
      <c r="P53" s="15">
        <f>IF(D53="","",IFERROR(VLOOKUP(D53,'Pokyny a kontakty'!$A$13:$C$112,3,FALSE),""))</f>
        <v/>
      </c>
    </row>
    <row r="54" ht="32" customHeight="1">
      <c r="A54" s="4" t="n"/>
      <c r="B54" s="5" t="n"/>
      <c r="C54" s="5" t="n"/>
      <c r="D54" s="5" t="n"/>
      <c r="E54" s="4" t="n"/>
      <c r="F54" s="4" t="n"/>
      <c r="G54" s="22" t="n"/>
      <c r="H54" s="22" t="n"/>
      <c r="I54" s="22" t="n"/>
      <c r="J54" s="23" t="n"/>
      <c r="K54" s="23" t="n"/>
      <c r="L54" s="24">
        <f>IF(OR(J54="",K54=""),"",K54-J54)</f>
        <v/>
      </c>
      <c r="M54" s="9">
        <f>IF(H54="","",H54-TODAY())</f>
        <v/>
      </c>
      <c r="N54" s="10">
        <f>IF(H54="","",IF(AND(F54&lt;&gt;"Dokončené",H54&lt;TODAY()),"Áno","Nie"))</f>
        <v/>
      </c>
      <c r="O54" s="5" t="n"/>
      <c r="P54" s="11">
        <f>IF(D54="","",IFERROR(VLOOKUP(D54,'Pokyny a kontakty'!$A$13:$C$112,3,FALSE),""))</f>
        <v/>
      </c>
    </row>
    <row r="55" ht="32" customHeight="1">
      <c r="A55" s="4" t="n"/>
      <c r="B55" s="5" t="n"/>
      <c r="C55" s="5" t="n"/>
      <c r="D55" s="5" t="n"/>
      <c r="E55" s="4" t="n"/>
      <c r="F55" s="4" t="n"/>
      <c r="G55" s="22" t="n"/>
      <c r="H55" s="22" t="n"/>
      <c r="I55" s="22" t="n"/>
      <c r="J55" s="23" t="n"/>
      <c r="K55" s="23" t="n"/>
      <c r="L55" s="25">
        <f>IF(OR(J55="",K55=""),"",K55-J55)</f>
        <v/>
      </c>
      <c r="M55" s="13">
        <f>IF(H55="","",H55-TODAY())</f>
        <v/>
      </c>
      <c r="N55" s="14">
        <f>IF(H55="","",IF(AND(F55&lt;&gt;"Dokončené",H55&lt;TODAY()),"Áno","Nie"))</f>
        <v/>
      </c>
      <c r="O55" s="5" t="n"/>
      <c r="P55" s="15">
        <f>IF(D55="","",IFERROR(VLOOKUP(D55,'Pokyny a kontakty'!$A$13:$C$112,3,FALSE),""))</f>
        <v/>
      </c>
    </row>
    <row r="56" ht="32" customHeight="1">
      <c r="A56" s="4" t="n"/>
      <c r="B56" s="5" t="n"/>
      <c r="C56" s="5" t="n"/>
      <c r="D56" s="5" t="n"/>
      <c r="E56" s="4" t="n"/>
      <c r="F56" s="4" t="n"/>
      <c r="G56" s="22" t="n"/>
      <c r="H56" s="22" t="n"/>
      <c r="I56" s="22" t="n"/>
      <c r="J56" s="23" t="n"/>
      <c r="K56" s="23" t="n"/>
      <c r="L56" s="24">
        <f>IF(OR(J56="",K56=""),"",K56-J56)</f>
        <v/>
      </c>
      <c r="M56" s="9">
        <f>IF(H56="","",H56-TODAY())</f>
        <v/>
      </c>
      <c r="N56" s="10">
        <f>IF(H56="","",IF(AND(F56&lt;&gt;"Dokončené",H56&lt;TODAY()),"Áno","Nie"))</f>
        <v/>
      </c>
      <c r="O56" s="5" t="n"/>
      <c r="P56" s="11">
        <f>IF(D56="","",IFERROR(VLOOKUP(D56,'Pokyny a kontakty'!$A$13:$C$112,3,FALSE),""))</f>
        <v/>
      </c>
    </row>
    <row r="57" ht="32" customHeight="1">
      <c r="A57" s="4" t="n"/>
      <c r="B57" s="5" t="n"/>
      <c r="C57" s="5" t="n"/>
      <c r="D57" s="5" t="n"/>
      <c r="E57" s="4" t="n"/>
      <c r="F57" s="4" t="n"/>
      <c r="G57" s="22" t="n"/>
      <c r="H57" s="22" t="n"/>
      <c r="I57" s="22" t="n"/>
      <c r="J57" s="23" t="n"/>
      <c r="K57" s="23" t="n"/>
      <c r="L57" s="25">
        <f>IF(OR(J57="",K57=""),"",K57-J57)</f>
        <v/>
      </c>
      <c r="M57" s="13">
        <f>IF(H57="","",H57-TODAY())</f>
        <v/>
      </c>
      <c r="N57" s="14">
        <f>IF(H57="","",IF(AND(F57&lt;&gt;"Dokončené",H57&lt;TODAY()),"Áno","Nie"))</f>
        <v/>
      </c>
      <c r="O57" s="5" t="n"/>
      <c r="P57" s="15">
        <f>IF(D57="","",IFERROR(VLOOKUP(D57,'Pokyny a kontakty'!$A$13:$C$112,3,FALSE),""))</f>
        <v/>
      </c>
    </row>
    <row r="58" ht="32" customHeight="1">
      <c r="A58" s="4" t="n"/>
      <c r="B58" s="5" t="n"/>
      <c r="C58" s="5" t="n"/>
      <c r="D58" s="5" t="n"/>
      <c r="E58" s="4" t="n"/>
      <c r="F58" s="4" t="n"/>
      <c r="G58" s="22" t="n"/>
      <c r="H58" s="22" t="n"/>
      <c r="I58" s="22" t="n"/>
      <c r="J58" s="23" t="n"/>
      <c r="K58" s="23" t="n"/>
      <c r="L58" s="24">
        <f>IF(OR(J58="",K58=""),"",K58-J58)</f>
        <v/>
      </c>
      <c r="M58" s="9">
        <f>IF(H58="","",H58-TODAY())</f>
        <v/>
      </c>
      <c r="N58" s="10">
        <f>IF(H58="","",IF(AND(F58&lt;&gt;"Dokončené",H58&lt;TODAY()),"Áno","Nie"))</f>
        <v/>
      </c>
      <c r="O58" s="5" t="n"/>
      <c r="P58" s="11">
        <f>IF(D58="","",IFERROR(VLOOKUP(D58,'Pokyny a kontakty'!$A$13:$C$112,3,FALSE),""))</f>
        <v/>
      </c>
    </row>
    <row r="59" ht="32" customHeight="1">
      <c r="A59" s="4" t="n"/>
      <c r="B59" s="5" t="n"/>
      <c r="C59" s="5" t="n"/>
      <c r="D59" s="5" t="n"/>
      <c r="E59" s="4" t="n"/>
      <c r="F59" s="4" t="n"/>
      <c r="G59" s="22" t="n"/>
      <c r="H59" s="22" t="n"/>
      <c r="I59" s="22" t="n"/>
      <c r="J59" s="23" t="n"/>
      <c r="K59" s="23" t="n"/>
      <c r="L59" s="25">
        <f>IF(OR(J59="",K59=""),"",K59-J59)</f>
        <v/>
      </c>
      <c r="M59" s="13">
        <f>IF(H59="","",H59-TODAY())</f>
        <v/>
      </c>
      <c r="N59" s="14">
        <f>IF(H59="","",IF(AND(F59&lt;&gt;"Dokončené",H59&lt;TODAY()),"Áno","Nie"))</f>
        <v/>
      </c>
      <c r="O59" s="5" t="n"/>
      <c r="P59" s="15">
        <f>IF(D59="","",IFERROR(VLOOKUP(D59,'Pokyny a kontakty'!$A$13:$C$112,3,FALSE),""))</f>
        <v/>
      </c>
    </row>
    <row r="60" ht="32" customHeight="1">
      <c r="A60" s="4" t="n"/>
      <c r="B60" s="5" t="n"/>
      <c r="C60" s="5" t="n"/>
      <c r="D60" s="5" t="n"/>
      <c r="E60" s="4" t="n"/>
      <c r="F60" s="4" t="n"/>
      <c r="G60" s="22" t="n"/>
      <c r="H60" s="22" t="n"/>
      <c r="I60" s="22" t="n"/>
      <c r="J60" s="23" t="n"/>
      <c r="K60" s="23" t="n"/>
      <c r="L60" s="24">
        <f>IF(OR(J60="",K60=""),"",K60-J60)</f>
        <v/>
      </c>
      <c r="M60" s="9">
        <f>IF(H60="","",H60-TODAY())</f>
        <v/>
      </c>
      <c r="N60" s="10">
        <f>IF(H60="","",IF(AND(F60&lt;&gt;"Dokončené",H60&lt;TODAY()),"Áno","Nie"))</f>
        <v/>
      </c>
      <c r="O60" s="5" t="n"/>
      <c r="P60" s="11">
        <f>IF(D60="","",IFERROR(VLOOKUP(D60,'Pokyny a kontakty'!$A$13:$C$112,3,FALSE),""))</f>
        <v/>
      </c>
    </row>
    <row r="61" ht="32" customHeight="1">
      <c r="A61" s="4" t="n"/>
      <c r="B61" s="5" t="n"/>
      <c r="C61" s="5" t="n"/>
      <c r="D61" s="5" t="n"/>
      <c r="E61" s="4" t="n"/>
      <c r="F61" s="4" t="n"/>
      <c r="G61" s="22" t="n"/>
      <c r="H61" s="22" t="n"/>
      <c r="I61" s="22" t="n"/>
      <c r="J61" s="23" t="n"/>
      <c r="K61" s="23" t="n"/>
      <c r="L61" s="25">
        <f>IF(OR(J61="",K61=""),"",K61-J61)</f>
        <v/>
      </c>
      <c r="M61" s="13">
        <f>IF(H61="","",H61-TODAY())</f>
        <v/>
      </c>
      <c r="N61" s="14">
        <f>IF(H61="","",IF(AND(F61&lt;&gt;"Dokončené",H61&lt;TODAY()),"Áno","Nie"))</f>
        <v/>
      </c>
      <c r="O61" s="5" t="n"/>
      <c r="P61" s="15">
        <f>IF(D61="","",IFERROR(VLOOKUP(D61,'Pokyny a kontakty'!$A$13:$C$112,3,FALSE),""))</f>
        <v/>
      </c>
    </row>
    <row r="62" ht="32" customHeight="1">
      <c r="A62" s="4" t="n"/>
      <c r="B62" s="5" t="n"/>
      <c r="C62" s="5" t="n"/>
      <c r="D62" s="5" t="n"/>
      <c r="E62" s="4" t="n"/>
      <c r="F62" s="4" t="n"/>
      <c r="G62" s="22" t="n"/>
      <c r="H62" s="22" t="n"/>
      <c r="I62" s="22" t="n"/>
      <c r="J62" s="23" t="n"/>
      <c r="K62" s="23" t="n"/>
      <c r="L62" s="24">
        <f>IF(OR(J62="",K62=""),"",K62-J62)</f>
        <v/>
      </c>
      <c r="M62" s="9">
        <f>IF(H62="","",H62-TODAY())</f>
        <v/>
      </c>
      <c r="N62" s="10">
        <f>IF(H62="","",IF(AND(F62&lt;&gt;"Dokončené",H62&lt;TODAY()),"Áno","Nie"))</f>
        <v/>
      </c>
      <c r="O62" s="5" t="n"/>
      <c r="P62" s="11">
        <f>IF(D62="","",IFERROR(VLOOKUP(D62,'Pokyny a kontakty'!$A$13:$C$112,3,FALSE),""))</f>
        <v/>
      </c>
    </row>
    <row r="63" ht="32" customHeight="1">
      <c r="A63" s="4" t="n"/>
      <c r="B63" s="5" t="n"/>
      <c r="C63" s="5" t="n"/>
      <c r="D63" s="5" t="n"/>
      <c r="E63" s="4" t="n"/>
      <c r="F63" s="4" t="n"/>
      <c r="G63" s="22" t="n"/>
      <c r="H63" s="22" t="n"/>
      <c r="I63" s="22" t="n"/>
      <c r="J63" s="23" t="n"/>
      <c r="K63" s="23" t="n"/>
      <c r="L63" s="25">
        <f>IF(OR(J63="",K63=""),"",K63-J63)</f>
        <v/>
      </c>
      <c r="M63" s="13">
        <f>IF(H63="","",H63-TODAY())</f>
        <v/>
      </c>
      <c r="N63" s="14">
        <f>IF(H63="","",IF(AND(F63&lt;&gt;"Dokončené",H63&lt;TODAY()),"Áno","Nie"))</f>
        <v/>
      </c>
      <c r="O63" s="5" t="n"/>
      <c r="P63" s="15">
        <f>IF(D63="","",IFERROR(VLOOKUP(D63,'Pokyny a kontakty'!$A$13:$C$112,3,FALSE),""))</f>
        <v/>
      </c>
    </row>
    <row r="64" ht="32" customHeight="1">
      <c r="A64" s="4" t="n"/>
      <c r="B64" s="5" t="n"/>
      <c r="C64" s="5" t="n"/>
      <c r="D64" s="5" t="n"/>
      <c r="E64" s="4" t="n"/>
      <c r="F64" s="4" t="n"/>
      <c r="G64" s="22" t="n"/>
      <c r="H64" s="22" t="n"/>
      <c r="I64" s="22" t="n"/>
      <c r="J64" s="23" t="n"/>
      <c r="K64" s="23" t="n"/>
      <c r="L64" s="24">
        <f>IF(OR(J64="",K64=""),"",K64-J64)</f>
        <v/>
      </c>
      <c r="M64" s="9">
        <f>IF(H64="","",H64-TODAY())</f>
        <v/>
      </c>
      <c r="N64" s="10">
        <f>IF(H64="","",IF(AND(F64&lt;&gt;"Dokončené",H64&lt;TODAY()),"Áno","Nie"))</f>
        <v/>
      </c>
      <c r="O64" s="5" t="n"/>
      <c r="P64" s="11">
        <f>IF(D64="","",IFERROR(VLOOKUP(D64,'Pokyny a kontakty'!$A$13:$C$112,3,FALSE),""))</f>
        <v/>
      </c>
    </row>
    <row r="65" ht="32" customHeight="1">
      <c r="A65" s="4" t="n"/>
      <c r="B65" s="5" t="n"/>
      <c r="C65" s="5" t="n"/>
      <c r="D65" s="5" t="n"/>
      <c r="E65" s="4" t="n"/>
      <c r="F65" s="4" t="n"/>
      <c r="G65" s="22" t="n"/>
      <c r="H65" s="22" t="n"/>
      <c r="I65" s="22" t="n"/>
      <c r="J65" s="23" t="n"/>
      <c r="K65" s="23" t="n"/>
      <c r="L65" s="25">
        <f>IF(OR(J65="",K65=""),"",K65-J65)</f>
        <v/>
      </c>
      <c r="M65" s="13">
        <f>IF(H65="","",H65-TODAY())</f>
        <v/>
      </c>
      <c r="N65" s="14">
        <f>IF(H65="","",IF(AND(F65&lt;&gt;"Dokončené",H65&lt;TODAY()),"Áno","Nie"))</f>
        <v/>
      </c>
      <c r="O65" s="5" t="n"/>
      <c r="P65" s="15">
        <f>IF(D65="","",IFERROR(VLOOKUP(D65,'Pokyny a kontakty'!$A$13:$C$112,3,FALSE),""))</f>
        <v/>
      </c>
    </row>
    <row r="66" ht="32" customHeight="1">
      <c r="A66" s="4" t="n"/>
      <c r="B66" s="5" t="n"/>
      <c r="C66" s="5" t="n"/>
      <c r="D66" s="5" t="n"/>
      <c r="E66" s="4" t="n"/>
      <c r="F66" s="4" t="n"/>
      <c r="G66" s="22" t="n"/>
      <c r="H66" s="22" t="n"/>
      <c r="I66" s="22" t="n"/>
      <c r="J66" s="23" t="n"/>
      <c r="K66" s="23" t="n"/>
      <c r="L66" s="24">
        <f>IF(OR(J66="",K66=""),"",K66-J66)</f>
        <v/>
      </c>
      <c r="M66" s="9">
        <f>IF(H66="","",H66-TODAY())</f>
        <v/>
      </c>
      <c r="N66" s="10">
        <f>IF(H66="","",IF(AND(F66&lt;&gt;"Dokončené",H66&lt;TODAY()),"Áno","Nie"))</f>
        <v/>
      </c>
      <c r="O66" s="5" t="n"/>
      <c r="P66" s="11">
        <f>IF(D66="","",IFERROR(VLOOKUP(D66,'Pokyny a kontakty'!$A$13:$C$112,3,FALSE),""))</f>
        <v/>
      </c>
    </row>
    <row r="67" ht="32" customHeight="1">
      <c r="A67" s="4" t="n"/>
      <c r="B67" s="5" t="n"/>
      <c r="C67" s="5" t="n"/>
      <c r="D67" s="5" t="n"/>
      <c r="E67" s="4" t="n"/>
      <c r="F67" s="4" t="n"/>
      <c r="G67" s="22" t="n"/>
      <c r="H67" s="22" t="n"/>
      <c r="I67" s="22" t="n"/>
      <c r="J67" s="23" t="n"/>
      <c r="K67" s="23" t="n"/>
      <c r="L67" s="25">
        <f>IF(OR(J67="",K67=""),"",K67-J67)</f>
        <v/>
      </c>
      <c r="M67" s="13">
        <f>IF(H67="","",H67-TODAY())</f>
        <v/>
      </c>
      <c r="N67" s="14">
        <f>IF(H67="","",IF(AND(F67&lt;&gt;"Dokončené",H67&lt;TODAY()),"Áno","Nie"))</f>
        <v/>
      </c>
      <c r="O67" s="5" t="n"/>
      <c r="P67" s="15">
        <f>IF(D67="","",IFERROR(VLOOKUP(D67,'Pokyny a kontakty'!$A$13:$C$112,3,FALSE),""))</f>
        <v/>
      </c>
    </row>
    <row r="68" ht="32" customHeight="1">
      <c r="A68" s="4" t="n"/>
      <c r="B68" s="5" t="n"/>
      <c r="C68" s="5" t="n"/>
      <c r="D68" s="5" t="n"/>
      <c r="E68" s="4" t="n"/>
      <c r="F68" s="4" t="n"/>
      <c r="G68" s="22" t="n"/>
      <c r="H68" s="22" t="n"/>
      <c r="I68" s="22" t="n"/>
      <c r="J68" s="23" t="n"/>
      <c r="K68" s="23" t="n"/>
      <c r="L68" s="24">
        <f>IF(OR(J68="",K68=""),"",K68-J68)</f>
        <v/>
      </c>
      <c r="M68" s="9">
        <f>IF(H68="","",H68-TODAY())</f>
        <v/>
      </c>
      <c r="N68" s="10">
        <f>IF(H68="","",IF(AND(F68&lt;&gt;"Dokončené",H68&lt;TODAY()),"Áno","Nie"))</f>
        <v/>
      </c>
      <c r="O68" s="5" t="n"/>
      <c r="P68" s="11">
        <f>IF(D68="","",IFERROR(VLOOKUP(D68,'Pokyny a kontakty'!$A$13:$C$112,3,FALSE),""))</f>
        <v/>
      </c>
    </row>
    <row r="69" ht="32" customHeight="1">
      <c r="A69" s="4" t="n"/>
      <c r="B69" s="5" t="n"/>
      <c r="C69" s="5" t="n"/>
      <c r="D69" s="5" t="n"/>
      <c r="E69" s="4" t="n"/>
      <c r="F69" s="4" t="n"/>
      <c r="G69" s="22" t="n"/>
      <c r="H69" s="22" t="n"/>
      <c r="I69" s="22" t="n"/>
      <c r="J69" s="23" t="n"/>
      <c r="K69" s="23" t="n"/>
      <c r="L69" s="25">
        <f>IF(OR(J69="",K69=""),"",K69-J69)</f>
        <v/>
      </c>
      <c r="M69" s="13">
        <f>IF(H69="","",H69-TODAY())</f>
        <v/>
      </c>
      <c r="N69" s="14">
        <f>IF(H69="","",IF(AND(F69&lt;&gt;"Dokončené",H69&lt;TODAY()),"Áno","Nie"))</f>
        <v/>
      </c>
      <c r="O69" s="5" t="n"/>
      <c r="P69" s="15">
        <f>IF(D69="","",IFERROR(VLOOKUP(D69,'Pokyny a kontakty'!$A$13:$C$112,3,FALSE),""))</f>
        <v/>
      </c>
    </row>
    <row r="70" ht="32" customHeight="1">
      <c r="A70" s="4" t="n"/>
      <c r="B70" s="5" t="n"/>
      <c r="C70" s="5" t="n"/>
      <c r="D70" s="5" t="n"/>
      <c r="E70" s="4" t="n"/>
      <c r="F70" s="4" t="n"/>
      <c r="G70" s="22" t="n"/>
      <c r="H70" s="22" t="n"/>
      <c r="I70" s="22" t="n"/>
      <c r="J70" s="23" t="n"/>
      <c r="K70" s="23" t="n"/>
      <c r="L70" s="24">
        <f>IF(OR(J70="",K70=""),"",K70-J70)</f>
        <v/>
      </c>
      <c r="M70" s="9">
        <f>IF(H70="","",H70-TODAY())</f>
        <v/>
      </c>
      <c r="N70" s="10">
        <f>IF(H70="","",IF(AND(F70&lt;&gt;"Dokončené",H70&lt;TODAY()),"Áno","Nie"))</f>
        <v/>
      </c>
      <c r="O70" s="5" t="n"/>
      <c r="P70" s="11">
        <f>IF(D70="","",IFERROR(VLOOKUP(D70,'Pokyny a kontakty'!$A$13:$C$112,3,FALSE),""))</f>
        <v/>
      </c>
    </row>
    <row r="71" ht="32" customHeight="1">
      <c r="A71" s="4" t="n"/>
      <c r="B71" s="5" t="n"/>
      <c r="C71" s="5" t="n"/>
      <c r="D71" s="5" t="n"/>
      <c r="E71" s="4" t="n"/>
      <c r="F71" s="4" t="n"/>
      <c r="G71" s="22" t="n"/>
      <c r="H71" s="22" t="n"/>
      <c r="I71" s="22" t="n"/>
      <c r="J71" s="23" t="n"/>
      <c r="K71" s="23" t="n"/>
      <c r="L71" s="25">
        <f>IF(OR(J71="",K71=""),"",K71-J71)</f>
        <v/>
      </c>
      <c r="M71" s="13">
        <f>IF(H71="","",H71-TODAY())</f>
        <v/>
      </c>
      <c r="N71" s="14">
        <f>IF(H71="","",IF(AND(F71&lt;&gt;"Dokončené",H71&lt;TODAY()),"Áno","Nie"))</f>
        <v/>
      </c>
      <c r="O71" s="5" t="n"/>
      <c r="P71" s="15">
        <f>IF(D71="","",IFERROR(VLOOKUP(D71,'Pokyny a kontakty'!$A$13:$C$112,3,FALSE),""))</f>
        <v/>
      </c>
    </row>
    <row r="72" ht="32" customHeight="1">
      <c r="A72" s="4" t="n"/>
      <c r="B72" s="5" t="n"/>
      <c r="C72" s="5" t="n"/>
      <c r="D72" s="5" t="n"/>
      <c r="E72" s="4" t="n"/>
      <c r="F72" s="4" t="n"/>
      <c r="G72" s="22" t="n"/>
      <c r="H72" s="22" t="n"/>
      <c r="I72" s="22" t="n"/>
      <c r="J72" s="23" t="n"/>
      <c r="K72" s="23" t="n"/>
      <c r="L72" s="24">
        <f>IF(OR(J72="",K72=""),"",K72-J72)</f>
        <v/>
      </c>
      <c r="M72" s="9">
        <f>IF(H72="","",H72-TODAY())</f>
        <v/>
      </c>
      <c r="N72" s="10">
        <f>IF(H72="","",IF(AND(F72&lt;&gt;"Dokončené",H72&lt;TODAY()),"Áno","Nie"))</f>
        <v/>
      </c>
      <c r="O72" s="5" t="n"/>
      <c r="P72" s="11">
        <f>IF(D72="","",IFERROR(VLOOKUP(D72,'Pokyny a kontakty'!$A$13:$C$112,3,FALSE),""))</f>
        <v/>
      </c>
    </row>
    <row r="73" ht="32" customHeight="1">
      <c r="A73" s="4" t="n"/>
      <c r="B73" s="5" t="n"/>
      <c r="C73" s="5" t="n"/>
      <c r="D73" s="5" t="n"/>
      <c r="E73" s="4" t="n"/>
      <c r="F73" s="4" t="n"/>
      <c r="G73" s="22" t="n"/>
      <c r="H73" s="22" t="n"/>
      <c r="I73" s="22" t="n"/>
      <c r="J73" s="23" t="n"/>
      <c r="K73" s="23" t="n"/>
      <c r="L73" s="25">
        <f>IF(OR(J73="",K73=""),"",K73-J73)</f>
        <v/>
      </c>
      <c r="M73" s="13">
        <f>IF(H73="","",H73-TODAY())</f>
        <v/>
      </c>
      <c r="N73" s="14">
        <f>IF(H73="","",IF(AND(F73&lt;&gt;"Dokončené",H73&lt;TODAY()),"Áno","Nie"))</f>
        <v/>
      </c>
      <c r="O73" s="5" t="n"/>
      <c r="P73" s="15">
        <f>IF(D73="","",IFERROR(VLOOKUP(D73,'Pokyny a kontakty'!$A$13:$C$112,3,FALSE),""))</f>
        <v/>
      </c>
    </row>
    <row r="74" ht="32" customHeight="1">
      <c r="A74" s="4" t="n"/>
      <c r="B74" s="5" t="n"/>
      <c r="C74" s="5" t="n"/>
      <c r="D74" s="5" t="n"/>
      <c r="E74" s="4" t="n"/>
      <c r="F74" s="4" t="n"/>
      <c r="G74" s="22" t="n"/>
      <c r="H74" s="22" t="n"/>
      <c r="I74" s="22" t="n"/>
      <c r="J74" s="23" t="n"/>
      <c r="K74" s="23" t="n"/>
      <c r="L74" s="24">
        <f>IF(OR(J74="",K74=""),"",K74-J74)</f>
        <v/>
      </c>
      <c r="M74" s="9">
        <f>IF(H74="","",H74-TODAY())</f>
        <v/>
      </c>
      <c r="N74" s="10">
        <f>IF(H74="","",IF(AND(F74&lt;&gt;"Dokončené",H74&lt;TODAY()),"Áno","Nie"))</f>
        <v/>
      </c>
      <c r="O74" s="5" t="n"/>
      <c r="P74" s="11">
        <f>IF(D74="","",IFERROR(VLOOKUP(D74,'Pokyny a kontakty'!$A$13:$C$112,3,FALSE),""))</f>
        <v/>
      </c>
    </row>
    <row r="75" ht="32" customHeight="1">
      <c r="A75" s="4" t="n"/>
      <c r="B75" s="5" t="n"/>
      <c r="C75" s="5" t="n"/>
      <c r="D75" s="5" t="n"/>
      <c r="E75" s="4" t="n"/>
      <c r="F75" s="4" t="n"/>
      <c r="G75" s="22" t="n"/>
      <c r="H75" s="22" t="n"/>
      <c r="I75" s="22" t="n"/>
      <c r="J75" s="23" t="n"/>
      <c r="K75" s="23" t="n"/>
      <c r="L75" s="25">
        <f>IF(OR(J75="",K75=""),"",K75-J75)</f>
        <v/>
      </c>
      <c r="M75" s="13">
        <f>IF(H75="","",H75-TODAY())</f>
        <v/>
      </c>
      <c r="N75" s="14">
        <f>IF(H75="","",IF(AND(F75&lt;&gt;"Dokončené",H75&lt;TODAY()),"Áno","Nie"))</f>
        <v/>
      </c>
      <c r="O75" s="5" t="n"/>
      <c r="P75" s="15">
        <f>IF(D75="","",IFERROR(VLOOKUP(D75,'Pokyny a kontakty'!$A$13:$C$112,3,FALSE),""))</f>
        <v/>
      </c>
    </row>
    <row r="76" ht="32" customHeight="1">
      <c r="A76" s="4" t="n"/>
      <c r="B76" s="5" t="n"/>
      <c r="C76" s="5" t="n"/>
      <c r="D76" s="5" t="n"/>
      <c r="E76" s="4" t="n"/>
      <c r="F76" s="4" t="n"/>
      <c r="G76" s="22" t="n"/>
      <c r="H76" s="22" t="n"/>
      <c r="I76" s="22" t="n"/>
      <c r="J76" s="23" t="n"/>
      <c r="K76" s="23" t="n"/>
      <c r="L76" s="24">
        <f>IF(OR(J76="",K76=""),"",K76-J76)</f>
        <v/>
      </c>
      <c r="M76" s="9">
        <f>IF(H76="","",H76-TODAY())</f>
        <v/>
      </c>
      <c r="N76" s="10">
        <f>IF(H76="","",IF(AND(F76&lt;&gt;"Dokončené",H76&lt;TODAY()),"Áno","Nie"))</f>
        <v/>
      </c>
      <c r="O76" s="5" t="n"/>
      <c r="P76" s="11">
        <f>IF(D76="","",IFERROR(VLOOKUP(D76,'Pokyny a kontakty'!$A$13:$C$112,3,FALSE),""))</f>
        <v/>
      </c>
    </row>
    <row r="77" ht="32" customHeight="1">
      <c r="A77" s="4" t="n"/>
      <c r="B77" s="5" t="n"/>
      <c r="C77" s="5" t="n"/>
      <c r="D77" s="5" t="n"/>
      <c r="E77" s="4" t="n"/>
      <c r="F77" s="4" t="n"/>
      <c r="G77" s="22" t="n"/>
      <c r="H77" s="22" t="n"/>
      <c r="I77" s="22" t="n"/>
      <c r="J77" s="23" t="n"/>
      <c r="K77" s="23" t="n"/>
      <c r="L77" s="25">
        <f>IF(OR(J77="",K77=""),"",K77-J77)</f>
        <v/>
      </c>
      <c r="M77" s="13">
        <f>IF(H77="","",H77-TODAY())</f>
        <v/>
      </c>
      <c r="N77" s="14">
        <f>IF(H77="","",IF(AND(F77&lt;&gt;"Dokončené",H77&lt;TODAY()),"Áno","Nie"))</f>
        <v/>
      </c>
      <c r="O77" s="5" t="n"/>
      <c r="P77" s="15">
        <f>IF(D77="","",IFERROR(VLOOKUP(D77,'Pokyny a kontakty'!$A$13:$C$112,3,FALSE),""))</f>
        <v/>
      </c>
    </row>
    <row r="78" ht="32" customHeight="1">
      <c r="A78" s="4" t="n"/>
      <c r="B78" s="5" t="n"/>
      <c r="C78" s="5" t="n"/>
      <c r="D78" s="5" t="n"/>
      <c r="E78" s="4" t="n"/>
      <c r="F78" s="4" t="n"/>
      <c r="G78" s="22" t="n"/>
      <c r="H78" s="22" t="n"/>
      <c r="I78" s="22" t="n"/>
      <c r="J78" s="23" t="n"/>
      <c r="K78" s="23" t="n"/>
      <c r="L78" s="24">
        <f>IF(OR(J78="",K78=""),"",K78-J78)</f>
        <v/>
      </c>
      <c r="M78" s="9">
        <f>IF(H78="","",H78-TODAY())</f>
        <v/>
      </c>
      <c r="N78" s="10">
        <f>IF(H78="","",IF(AND(F78&lt;&gt;"Dokončené",H78&lt;TODAY()),"Áno","Nie"))</f>
        <v/>
      </c>
      <c r="O78" s="5" t="n"/>
      <c r="P78" s="11">
        <f>IF(D78="","",IFERROR(VLOOKUP(D78,'Pokyny a kontakty'!$A$13:$C$112,3,FALSE),""))</f>
        <v/>
      </c>
    </row>
    <row r="79" ht="32" customHeight="1">
      <c r="A79" s="4" t="n"/>
      <c r="B79" s="5" t="n"/>
      <c r="C79" s="5" t="n"/>
      <c r="D79" s="5" t="n"/>
      <c r="E79" s="4" t="n"/>
      <c r="F79" s="4" t="n"/>
      <c r="G79" s="22" t="n"/>
      <c r="H79" s="22" t="n"/>
      <c r="I79" s="22" t="n"/>
      <c r="J79" s="23" t="n"/>
      <c r="K79" s="23" t="n"/>
      <c r="L79" s="25">
        <f>IF(OR(J79="",K79=""),"",K79-J79)</f>
        <v/>
      </c>
      <c r="M79" s="13">
        <f>IF(H79="","",H79-TODAY())</f>
        <v/>
      </c>
      <c r="N79" s="14">
        <f>IF(H79="","",IF(AND(F79&lt;&gt;"Dokončené",H79&lt;TODAY()),"Áno","Nie"))</f>
        <v/>
      </c>
      <c r="O79" s="5" t="n"/>
      <c r="P79" s="15">
        <f>IF(D79="","",IFERROR(VLOOKUP(D79,'Pokyny a kontakty'!$A$13:$C$112,3,FALSE),""))</f>
        <v/>
      </c>
    </row>
    <row r="80" ht="32" customHeight="1">
      <c r="A80" s="4" t="n"/>
      <c r="B80" s="5" t="n"/>
      <c r="C80" s="5" t="n"/>
      <c r="D80" s="5" t="n"/>
      <c r="E80" s="4" t="n"/>
      <c r="F80" s="4" t="n"/>
      <c r="G80" s="22" t="n"/>
      <c r="H80" s="22" t="n"/>
      <c r="I80" s="22" t="n"/>
      <c r="J80" s="23" t="n"/>
      <c r="K80" s="23" t="n"/>
      <c r="L80" s="24">
        <f>IF(OR(J80="",K80=""),"",K80-J80)</f>
        <v/>
      </c>
      <c r="M80" s="9">
        <f>IF(H80="","",H80-TODAY())</f>
        <v/>
      </c>
      <c r="N80" s="10">
        <f>IF(H80="","",IF(AND(F80&lt;&gt;"Dokončené",H80&lt;TODAY()),"Áno","Nie"))</f>
        <v/>
      </c>
      <c r="O80" s="5" t="n"/>
      <c r="P80" s="11">
        <f>IF(D80="","",IFERROR(VLOOKUP(D80,'Pokyny a kontakty'!$A$13:$C$112,3,FALSE),""))</f>
        <v/>
      </c>
    </row>
    <row r="81" ht="32" customHeight="1">
      <c r="A81" s="4" t="n"/>
      <c r="B81" s="5" t="n"/>
      <c r="C81" s="5" t="n"/>
      <c r="D81" s="5" t="n"/>
      <c r="E81" s="4" t="n"/>
      <c r="F81" s="4" t="n"/>
      <c r="G81" s="22" t="n"/>
      <c r="H81" s="22" t="n"/>
      <c r="I81" s="22" t="n"/>
      <c r="J81" s="23" t="n"/>
      <c r="K81" s="23" t="n"/>
      <c r="L81" s="25">
        <f>IF(OR(J81="",K81=""),"",K81-J81)</f>
        <v/>
      </c>
      <c r="M81" s="13">
        <f>IF(H81="","",H81-TODAY())</f>
        <v/>
      </c>
      <c r="N81" s="14">
        <f>IF(H81="","",IF(AND(F81&lt;&gt;"Dokončené",H81&lt;TODAY()),"Áno","Nie"))</f>
        <v/>
      </c>
      <c r="O81" s="5" t="n"/>
      <c r="P81" s="15">
        <f>IF(D81="","",IFERROR(VLOOKUP(D81,'Pokyny a kontakty'!$A$13:$C$112,3,FALSE),""))</f>
        <v/>
      </c>
    </row>
    <row r="82" ht="32" customHeight="1">
      <c r="A82" s="4" t="n"/>
      <c r="B82" s="5" t="n"/>
      <c r="C82" s="5" t="n"/>
      <c r="D82" s="5" t="n"/>
      <c r="E82" s="4" t="n"/>
      <c r="F82" s="4" t="n"/>
      <c r="G82" s="22" t="n"/>
      <c r="H82" s="22" t="n"/>
      <c r="I82" s="22" t="n"/>
      <c r="J82" s="23" t="n"/>
      <c r="K82" s="23" t="n"/>
      <c r="L82" s="24">
        <f>IF(OR(J82="",K82=""),"",K82-J82)</f>
        <v/>
      </c>
      <c r="M82" s="9">
        <f>IF(H82="","",H82-TODAY())</f>
        <v/>
      </c>
      <c r="N82" s="10">
        <f>IF(H82="","",IF(AND(F82&lt;&gt;"Dokončené",H82&lt;TODAY()),"Áno","Nie"))</f>
        <v/>
      </c>
      <c r="O82" s="5" t="n"/>
      <c r="P82" s="11">
        <f>IF(D82="","",IFERROR(VLOOKUP(D82,'Pokyny a kontakty'!$A$13:$C$112,3,FALSE),""))</f>
        <v/>
      </c>
    </row>
    <row r="83" ht="32" customHeight="1">
      <c r="A83" s="4" t="n"/>
      <c r="B83" s="5" t="n"/>
      <c r="C83" s="5" t="n"/>
      <c r="D83" s="5" t="n"/>
      <c r="E83" s="4" t="n"/>
      <c r="F83" s="4" t="n"/>
      <c r="G83" s="22" t="n"/>
      <c r="H83" s="22" t="n"/>
      <c r="I83" s="22" t="n"/>
      <c r="J83" s="23" t="n"/>
      <c r="K83" s="23" t="n"/>
      <c r="L83" s="25">
        <f>IF(OR(J83="",K83=""),"",K83-J83)</f>
        <v/>
      </c>
      <c r="M83" s="13">
        <f>IF(H83="","",H83-TODAY())</f>
        <v/>
      </c>
      <c r="N83" s="14">
        <f>IF(H83="","",IF(AND(F83&lt;&gt;"Dokončené",H83&lt;TODAY()),"Áno","Nie"))</f>
        <v/>
      </c>
      <c r="O83" s="5" t="n"/>
      <c r="P83" s="15">
        <f>IF(D83="","",IFERROR(VLOOKUP(D83,'Pokyny a kontakty'!$A$13:$C$112,3,FALSE),""))</f>
        <v/>
      </c>
    </row>
    <row r="84" ht="32" customHeight="1">
      <c r="A84" s="4" t="n"/>
      <c r="B84" s="5" t="n"/>
      <c r="C84" s="5" t="n"/>
      <c r="D84" s="5" t="n"/>
      <c r="E84" s="4" t="n"/>
      <c r="F84" s="4" t="n"/>
      <c r="G84" s="22" t="n"/>
      <c r="H84" s="22" t="n"/>
      <c r="I84" s="22" t="n"/>
      <c r="J84" s="23" t="n"/>
      <c r="K84" s="23" t="n"/>
      <c r="L84" s="24">
        <f>IF(OR(J84="",K84=""),"",K84-J84)</f>
        <v/>
      </c>
      <c r="M84" s="9">
        <f>IF(H84="","",H84-TODAY())</f>
        <v/>
      </c>
      <c r="N84" s="10">
        <f>IF(H84="","",IF(AND(F84&lt;&gt;"Dokončené",H84&lt;TODAY()),"Áno","Nie"))</f>
        <v/>
      </c>
      <c r="O84" s="5" t="n"/>
      <c r="P84" s="11">
        <f>IF(D84="","",IFERROR(VLOOKUP(D84,'Pokyny a kontakty'!$A$13:$C$112,3,FALSE),""))</f>
        <v/>
      </c>
    </row>
    <row r="85" ht="32" customHeight="1">
      <c r="A85" s="4" t="n"/>
      <c r="B85" s="5" t="n"/>
      <c r="C85" s="5" t="n"/>
      <c r="D85" s="5" t="n"/>
      <c r="E85" s="4" t="n"/>
      <c r="F85" s="4" t="n"/>
      <c r="G85" s="22" t="n"/>
      <c r="H85" s="22" t="n"/>
      <c r="I85" s="22" t="n"/>
      <c r="J85" s="23" t="n"/>
      <c r="K85" s="23" t="n"/>
      <c r="L85" s="25">
        <f>IF(OR(J85="",K85=""),"",K85-J85)</f>
        <v/>
      </c>
      <c r="M85" s="13">
        <f>IF(H85="","",H85-TODAY())</f>
        <v/>
      </c>
      <c r="N85" s="14">
        <f>IF(H85="","",IF(AND(F85&lt;&gt;"Dokončené",H85&lt;TODAY()),"Áno","Nie"))</f>
        <v/>
      </c>
      <c r="O85" s="5" t="n"/>
      <c r="P85" s="15">
        <f>IF(D85="","",IFERROR(VLOOKUP(D85,'Pokyny a kontakty'!$A$13:$C$112,3,FALSE),""))</f>
        <v/>
      </c>
    </row>
    <row r="86" ht="32" customHeight="1">
      <c r="A86" s="4" t="n"/>
      <c r="B86" s="5" t="n"/>
      <c r="C86" s="5" t="n"/>
      <c r="D86" s="5" t="n"/>
      <c r="E86" s="4" t="n"/>
      <c r="F86" s="4" t="n"/>
      <c r="G86" s="22" t="n"/>
      <c r="H86" s="22" t="n"/>
      <c r="I86" s="22" t="n"/>
      <c r="J86" s="23" t="n"/>
      <c r="K86" s="23" t="n"/>
      <c r="L86" s="24">
        <f>IF(OR(J86="",K86=""),"",K86-J86)</f>
        <v/>
      </c>
      <c r="M86" s="9">
        <f>IF(H86="","",H86-TODAY())</f>
        <v/>
      </c>
      <c r="N86" s="10">
        <f>IF(H86="","",IF(AND(F86&lt;&gt;"Dokončené",H86&lt;TODAY()),"Áno","Nie"))</f>
        <v/>
      </c>
      <c r="O86" s="5" t="n"/>
      <c r="P86" s="11">
        <f>IF(D86="","",IFERROR(VLOOKUP(D86,'Pokyny a kontakty'!$A$13:$C$112,3,FALSE),""))</f>
        <v/>
      </c>
    </row>
    <row r="87" ht="32" customHeight="1">
      <c r="A87" s="4" t="n"/>
      <c r="B87" s="5" t="n"/>
      <c r="C87" s="5" t="n"/>
      <c r="D87" s="5" t="n"/>
      <c r="E87" s="4" t="n"/>
      <c r="F87" s="4" t="n"/>
      <c r="G87" s="22" t="n"/>
      <c r="H87" s="22" t="n"/>
      <c r="I87" s="22" t="n"/>
      <c r="J87" s="23" t="n"/>
      <c r="K87" s="23" t="n"/>
      <c r="L87" s="25">
        <f>IF(OR(J87="",K87=""),"",K87-J87)</f>
        <v/>
      </c>
      <c r="M87" s="13">
        <f>IF(H87="","",H87-TODAY())</f>
        <v/>
      </c>
      <c r="N87" s="14">
        <f>IF(H87="","",IF(AND(F87&lt;&gt;"Dokončené",H87&lt;TODAY()),"Áno","Nie"))</f>
        <v/>
      </c>
      <c r="O87" s="5" t="n"/>
      <c r="P87" s="15">
        <f>IF(D87="","",IFERROR(VLOOKUP(D87,'Pokyny a kontakty'!$A$13:$C$112,3,FALSE),""))</f>
        <v/>
      </c>
    </row>
    <row r="88" ht="32" customHeight="1">
      <c r="A88" s="4" t="n"/>
      <c r="B88" s="5" t="n"/>
      <c r="C88" s="5" t="n"/>
      <c r="D88" s="5" t="n"/>
      <c r="E88" s="4" t="n"/>
      <c r="F88" s="4" t="n"/>
      <c r="G88" s="22" t="n"/>
      <c r="H88" s="22" t="n"/>
      <c r="I88" s="22" t="n"/>
      <c r="J88" s="23" t="n"/>
      <c r="K88" s="23" t="n"/>
      <c r="L88" s="24">
        <f>IF(OR(J88="",K88=""),"",K88-J88)</f>
        <v/>
      </c>
      <c r="M88" s="9">
        <f>IF(H88="","",H88-TODAY())</f>
        <v/>
      </c>
      <c r="N88" s="10">
        <f>IF(H88="","",IF(AND(F88&lt;&gt;"Dokončené",H88&lt;TODAY()),"Áno","Nie"))</f>
        <v/>
      </c>
      <c r="O88" s="5" t="n"/>
      <c r="P88" s="11">
        <f>IF(D88="","",IFERROR(VLOOKUP(D88,'Pokyny a kontakty'!$A$13:$C$112,3,FALSE),""))</f>
        <v/>
      </c>
    </row>
    <row r="89" ht="32" customHeight="1">
      <c r="A89" s="4" t="n"/>
      <c r="B89" s="5" t="n"/>
      <c r="C89" s="5" t="n"/>
      <c r="D89" s="5" t="n"/>
      <c r="E89" s="4" t="n"/>
      <c r="F89" s="4" t="n"/>
      <c r="G89" s="22" t="n"/>
      <c r="H89" s="22" t="n"/>
      <c r="I89" s="22" t="n"/>
      <c r="J89" s="23" t="n"/>
      <c r="K89" s="23" t="n"/>
      <c r="L89" s="25">
        <f>IF(OR(J89="",K89=""),"",K89-J89)</f>
        <v/>
      </c>
      <c r="M89" s="13">
        <f>IF(H89="","",H89-TODAY())</f>
        <v/>
      </c>
      <c r="N89" s="14">
        <f>IF(H89="","",IF(AND(F89&lt;&gt;"Dokončené",H89&lt;TODAY()),"Áno","Nie"))</f>
        <v/>
      </c>
      <c r="O89" s="5" t="n"/>
      <c r="P89" s="15">
        <f>IF(D89="","",IFERROR(VLOOKUP(D89,'Pokyny a kontakty'!$A$13:$C$112,3,FALSE),""))</f>
        <v/>
      </c>
    </row>
    <row r="90" ht="32" customHeight="1">
      <c r="A90" s="4" t="n"/>
      <c r="B90" s="5" t="n"/>
      <c r="C90" s="5" t="n"/>
      <c r="D90" s="5" t="n"/>
      <c r="E90" s="4" t="n"/>
      <c r="F90" s="4" t="n"/>
      <c r="G90" s="22" t="n"/>
      <c r="H90" s="22" t="n"/>
      <c r="I90" s="22" t="n"/>
      <c r="J90" s="23" t="n"/>
      <c r="K90" s="23" t="n"/>
      <c r="L90" s="24">
        <f>IF(OR(J90="",K90=""),"",K90-J90)</f>
        <v/>
      </c>
      <c r="M90" s="9">
        <f>IF(H90="","",H90-TODAY())</f>
        <v/>
      </c>
      <c r="N90" s="10">
        <f>IF(H90="","",IF(AND(F90&lt;&gt;"Dokončené",H90&lt;TODAY()),"Áno","Nie"))</f>
        <v/>
      </c>
      <c r="O90" s="5" t="n"/>
      <c r="P90" s="11">
        <f>IF(D90="","",IFERROR(VLOOKUP(D90,'Pokyny a kontakty'!$A$13:$C$112,3,FALSE),""))</f>
        <v/>
      </c>
    </row>
    <row r="91" ht="32" customHeight="1">
      <c r="A91" s="4" t="n"/>
      <c r="B91" s="5" t="n"/>
      <c r="C91" s="5" t="n"/>
      <c r="D91" s="5" t="n"/>
      <c r="E91" s="4" t="n"/>
      <c r="F91" s="4" t="n"/>
      <c r="G91" s="22" t="n"/>
      <c r="H91" s="22" t="n"/>
      <c r="I91" s="22" t="n"/>
      <c r="J91" s="23" t="n"/>
      <c r="K91" s="23" t="n"/>
      <c r="L91" s="25">
        <f>IF(OR(J91="",K91=""),"",K91-J91)</f>
        <v/>
      </c>
      <c r="M91" s="13">
        <f>IF(H91="","",H91-TODAY())</f>
        <v/>
      </c>
      <c r="N91" s="14">
        <f>IF(H91="","",IF(AND(F91&lt;&gt;"Dokončené",H91&lt;TODAY()),"Áno","Nie"))</f>
        <v/>
      </c>
      <c r="O91" s="5" t="n"/>
      <c r="P91" s="15">
        <f>IF(D91="","",IFERROR(VLOOKUP(D91,'Pokyny a kontakty'!$A$13:$C$112,3,FALSE),""))</f>
        <v/>
      </c>
    </row>
    <row r="92" ht="32" customHeight="1">
      <c r="A92" s="4" t="n"/>
      <c r="B92" s="5" t="n"/>
      <c r="C92" s="5" t="n"/>
      <c r="D92" s="5" t="n"/>
      <c r="E92" s="4" t="n"/>
      <c r="F92" s="4" t="n"/>
      <c r="G92" s="22" t="n"/>
      <c r="H92" s="22" t="n"/>
      <c r="I92" s="22" t="n"/>
      <c r="J92" s="23" t="n"/>
      <c r="K92" s="23" t="n"/>
      <c r="L92" s="24">
        <f>IF(OR(J92="",K92=""),"",K92-J92)</f>
        <v/>
      </c>
      <c r="M92" s="9">
        <f>IF(H92="","",H92-TODAY())</f>
        <v/>
      </c>
      <c r="N92" s="10">
        <f>IF(H92="","",IF(AND(F92&lt;&gt;"Dokončené",H92&lt;TODAY()),"Áno","Nie"))</f>
        <v/>
      </c>
      <c r="O92" s="5" t="n"/>
      <c r="P92" s="11">
        <f>IF(D92="","",IFERROR(VLOOKUP(D92,'Pokyny a kontakty'!$A$13:$C$112,3,FALSE),""))</f>
        <v/>
      </c>
    </row>
    <row r="93" ht="32" customHeight="1">
      <c r="A93" s="4" t="n"/>
      <c r="B93" s="5" t="n"/>
      <c r="C93" s="5" t="n"/>
      <c r="D93" s="5" t="n"/>
      <c r="E93" s="4" t="n"/>
      <c r="F93" s="4" t="n"/>
      <c r="G93" s="22" t="n"/>
      <c r="H93" s="22" t="n"/>
      <c r="I93" s="22" t="n"/>
      <c r="J93" s="23" t="n"/>
      <c r="K93" s="23" t="n"/>
      <c r="L93" s="25">
        <f>IF(OR(J93="",K93=""),"",K93-J93)</f>
        <v/>
      </c>
      <c r="M93" s="13">
        <f>IF(H93="","",H93-TODAY())</f>
        <v/>
      </c>
      <c r="N93" s="14">
        <f>IF(H93="","",IF(AND(F93&lt;&gt;"Dokončené",H93&lt;TODAY()),"Áno","Nie"))</f>
        <v/>
      </c>
      <c r="O93" s="5" t="n"/>
      <c r="P93" s="15">
        <f>IF(D93="","",IFERROR(VLOOKUP(D93,'Pokyny a kontakty'!$A$13:$C$112,3,FALSE),""))</f>
        <v/>
      </c>
    </row>
    <row r="94" ht="32" customHeight="1">
      <c r="A94" s="4" t="n"/>
      <c r="B94" s="5" t="n"/>
      <c r="C94" s="5" t="n"/>
      <c r="D94" s="5" t="n"/>
      <c r="E94" s="4" t="n"/>
      <c r="F94" s="4" t="n"/>
      <c r="G94" s="22" t="n"/>
      <c r="H94" s="22" t="n"/>
      <c r="I94" s="22" t="n"/>
      <c r="J94" s="23" t="n"/>
      <c r="K94" s="23" t="n"/>
      <c r="L94" s="24">
        <f>IF(OR(J94="",K94=""),"",K94-J94)</f>
        <v/>
      </c>
      <c r="M94" s="9">
        <f>IF(H94="","",H94-TODAY())</f>
        <v/>
      </c>
      <c r="N94" s="10">
        <f>IF(H94="","",IF(AND(F94&lt;&gt;"Dokončené",H94&lt;TODAY()),"Áno","Nie"))</f>
        <v/>
      </c>
      <c r="O94" s="5" t="n"/>
      <c r="P94" s="11">
        <f>IF(D94="","",IFERROR(VLOOKUP(D94,'Pokyny a kontakty'!$A$13:$C$112,3,FALSE),""))</f>
        <v/>
      </c>
    </row>
    <row r="95" ht="32" customHeight="1">
      <c r="A95" s="4" t="n"/>
      <c r="B95" s="5" t="n"/>
      <c r="C95" s="5" t="n"/>
      <c r="D95" s="5" t="n"/>
      <c r="E95" s="4" t="n"/>
      <c r="F95" s="4" t="n"/>
      <c r="G95" s="22" t="n"/>
      <c r="H95" s="22" t="n"/>
      <c r="I95" s="22" t="n"/>
      <c r="J95" s="23" t="n"/>
      <c r="K95" s="23" t="n"/>
      <c r="L95" s="25">
        <f>IF(OR(J95="",K95=""),"",K95-J95)</f>
        <v/>
      </c>
      <c r="M95" s="13">
        <f>IF(H95="","",H95-TODAY())</f>
        <v/>
      </c>
      <c r="N95" s="14">
        <f>IF(H95="","",IF(AND(F95&lt;&gt;"Dokončené",H95&lt;TODAY()),"Áno","Nie"))</f>
        <v/>
      </c>
      <c r="O95" s="5" t="n"/>
      <c r="P95" s="15">
        <f>IF(D95="","",IFERROR(VLOOKUP(D95,'Pokyny a kontakty'!$A$13:$C$112,3,FALSE),""))</f>
        <v/>
      </c>
    </row>
    <row r="96" ht="32" customHeight="1">
      <c r="A96" s="4" t="n"/>
      <c r="B96" s="5" t="n"/>
      <c r="C96" s="5" t="n"/>
      <c r="D96" s="5" t="n"/>
      <c r="E96" s="4" t="n"/>
      <c r="F96" s="4" t="n"/>
      <c r="G96" s="22" t="n"/>
      <c r="H96" s="22" t="n"/>
      <c r="I96" s="22" t="n"/>
      <c r="J96" s="23" t="n"/>
      <c r="K96" s="23" t="n"/>
      <c r="L96" s="24">
        <f>IF(OR(J96="",K96=""),"",K96-J96)</f>
        <v/>
      </c>
      <c r="M96" s="9">
        <f>IF(H96="","",H96-TODAY())</f>
        <v/>
      </c>
      <c r="N96" s="10">
        <f>IF(H96="","",IF(AND(F96&lt;&gt;"Dokončené",H96&lt;TODAY()),"Áno","Nie"))</f>
        <v/>
      </c>
      <c r="O96" s="5" t="n"/>
      <c r="P96" s="11">
        <f>IF(D96="","",IFERROR(VLOOKUP(D96,'Pokyny a kontakty'!$A$13:$C$112,3,FALSE),""))</f>
        <v/>
      </c>
    </row>
    <row r="97" ht="32" customHeight="1">
      <c r="A97" s="4" t="n"/>
      <c r="B97" s="5" t="n"/>
      <c r="C97" s="5" t="n"/>
      <c r="D97" s="5" t="n"/>
      <c r="E97" s="4" t="n"/>
      <c r="F97" s="4" t="n"/>
      <c r="G97" s="22" t="n"/>
      <c r="H97" s="22" t="n"/>
      <c r="I97" s="22" t="n"/>
      <c r="J97" s="23" t="n"/>
      <c r="K97" s="23" t="n"/>
      <c r="L97" s="25">
        <f>IF(OR(J97="",K97=""),"",K97-J97)</f>
        <v/>
      </c>
      <c r="M97" s="13">
        <f>IF(H97="","",H97-TODAY())</f>
        <v/>
      </c>
      <c r="N97" s="14">
        <f>IF(H97="","",IF(AND(F97&lt;&gt;"Dokončené",H97&lt;TODAY()),"Áno","Nie"))</f>
        <v/>
      </c>
      <c r="O97" s="5" t="n"/>
      <c r="P97" s="15">
        <f>IF(D97="","",IFERROR(VLOOKUP(D97,'Pokyny a kontakty'!$A$13:$C$112,3,FALSE),""))</f>
        <v/>
      </c>
    </row>
    <row r="98" ht="32" customHeight="1">
      <c r="A98" s="4" t="n"/>
      <c r="B98" s="5" t="n"/>
      <c r="C98" s="5" t="n"/>
      <c r="D98" s="5" t="n"/>
      <c r="E98" s="4" t="n"/>
      <c r="F98" s="4" t="n"/>
      <c r="G98" s="22" t="n"/>
      <c r="H98" s="22" t="n"/>
      <c r="I98" s="22" t="n"/>
      <c r="J98" s="23" t="n"/>
      <c r="K98" s="23" t="n"/>
      <c r="L98" s="24">
        <f>IF(OR(J98="",K98=""),"",K98-J98)</f>
        <v/>
      </c>
      <c r="M98" s="9">
        <f>IF(H98="","",H98-TODAY())</f>
        <v/>
      </c>
      <c r="N98" s="10">
        <f>IF(H98="","",IF(AND(F98&lt;&gt;"Dokončené",H98&lt;TODAY()),"Áno","Nie"))</f>
        <v/>
      </c>
      <c r="O98" s="5" t="n"/>
      <c r="P98" s="11">
        <f>IF(D98="","",IFERROR(VLOOKUP(D98,'Pokyny a kontakty'!$A$13:$C$112,3,FALSE),""))</f>
        <v/>
      </c>
    </row>
    <row r="99" ht="32" customHeight="1">
      <c r="A99" s="4" t="n"/>
      <c r="B99" s="5" t="n"/>
      <c r="C99" s="5" t="n"/>
      <c r="D99" s="5" t="n"/>
      <c r="E99" s="4" t="n"/>
      <c r="F99" s="4" t="n"/>
      <c r="G99" s="22" t="n"/>
      <c r="H99" s="22" t="n"/>
      <c r="I99" s="22" t="n"/>
      <c r="J99" s="23" t="n"/>
      <c r="K99" s="23" t="n"/>
      <c r="L99" s="25">
        <f>IF(OR(J99="",K99=""),"",K99-J99)</f>
        <v/>
      </c>
      <c r="M99" s="13">
        <f>IF(H99="","",H99-TODAY())</f>
        <v/>
      </c>
      <c r="N99" s="14">
        <f>IF(H99="","",IF(AND(F99&lt;&gt;"Dokončené",H99&lt;TODAY()),"Áno","Nie"))</f>
        <v/>
      </c>
      <c r="O99" s="5" t="n"/>
      <c r="P99" s="15">
        <f>IF(D99="","",IFERROR(VLOOKUP(D99,'Pokyny a kontakty'!$A$13:$C$112,3,FALSE),""))</f>
        <v/>
      </c>
    </row>
    <row r="100" ht="32" customHeight="1">
      <c r="A100" s="4" t="n"/>
      <c r="B100" s="5" t="n"/>
      <c r="C100" s="5" t="n"/>
      <c r="D100" s="5" t="n"/>
      <c r="E100" s="4" t="n"/>
      <c r="F100" s="4" t="n"/>
      <c r="G100" s="22" t="n"/>
      <c r="H100" s="22" t="n"/>
      <c r="I100" s="22" t="n"/>
      <c r="J100" s="23" t="n"/>
      <c r="K100" s="23" t="n"/>
      <c r="L100" s="24">
        <f>IF(OR(J100="",K100=""),"",K100-J100)</f>
        <v/>
      </c>
      <c r="M100" s="9">
        <f>IF(H100="","",H100-TODAY())</f>
        <v/>
      </c>
      <c r="N100" s="10">
        <f>IF(H100="","",IF(AND(F100&lt;&gt;"Dokončené",H100&lt;TODAY()),"Áno","Nie"))</f>
        <v/>
      </c>
      <c r="O100" s="5" t="n"/>
      <c r="P100" s="11">
        <f>IF(D100="","",IFERROR(VLOOKUP(D100,'Pokyny a kontakty'!$A$13:$C$112,3,FALSE),""))</f>
        <v/>
      </c>
    </row>
    <row r="101" ht="32" customHeight="1">
      <c r="A101" s="4" t="n"/>
      <c r="B101" s="5" t="n"/>
      <c r="C101" s="5" t="n"/>
      <c r="D101" s="5" t="n"/>
      <c r="E101" s="4" t="n"/>
      <c r="F101" s="4" t="n"/>
      <c r="G101" s="22" t="n"/>
      <c r="H101" s="22" t="n"/>
      <c r="I101" s="22" t="n"/>
      <c r="J101" s="23" t="n"/>
      <c r="K101" s="23" t="n"/>
      <c r="L101" s="25">
        <f>IF(OR(J101="",K101=""),"",K101-J101)</f>
        <v/>
      </c>
      <c r="M101" s="13">
        <f>IF(H101="","",H101-TODAY())</f>
        <v/>
      </c>
      <c r="N101" s="14">
        <f>IF(H101="","",IF(AND(F101&lt;&gt;"Dokončené",H101&lt;TODAY()),"Áno","Nie"))</f>
        <v/>
      </c>
      <c r="O101" s="5" t="n"/>
      <c r="P101" s="15">
        <f>IF(D101="","",IFERROR(VLOOKUP(D101,'Pokyny a kontakty'!$A$13:$C$112,3,FALSE),""))</f>
        <v/>
      </c>
    </row>
    <row r="102" ht="32" customHeight="1">
      <c r="A102" s="4" t="n"/>
      <c r="B102" s="5" t="n"/>
      <c r="C102" s="5" t="n"/>
      <c r="D102" s="5" t="n"/>
      <c r="E102" s="4" t="n"/>
      <c r="F102" s="4" t="n"/>
      <c r="G102" s="22" t="n"/>
      <c r="H102" s="22" t="n"/>
      <c r="I102" s="22" t="n"/>
      <c r="J102" s="23" t="n"/>
      <c r="K102" s="23" t="n"/>
      <c r="L102" s="24">
        <f>IF(OR(J102="",K102=""),"",K102-J102)</f>
        <v/>
      </c>
      <c r="M102" s="9">
        <f>IF(H102="","",H102-TODAY())</f>
        <v/>
      </c>
      <c r="N102" s="10">
        <f>IF(H102="","",IF(AND(F102&lt;&gt;"Dokončené",H102&lt;TODAY()),"Áno","Nie"))</f>
        <v/>
      </c>
      <c r="O102" s="5" t="n"/>
      <c r="P102" s="11">
        <f>IF(D102="","",IFERROR(VLOOKUP(D102,'Pokyny a kontakty'!$A$13:$C$112,3,FALSE),""))</f>
        <v/>
      </c>
    </row>
    <row r="103" ht="32" customHeight="1">
      <c r="A103" s="4" t="n"/>
      <c r="B103" s="5" t="n"/>
      <c r="C103" s="5" t="n"/>
      <c r="D103" s="5" t="n"/>
      <c r="E103" s="4" t="n"/>
      <c r="F103" s="4" t="n"/>
      <c r="G103" s="22" t="n"/>
      <c r="H103" s="22" t="n"/>
      <c r="I103" s="22" t="n"/>
      <c r="J103" s="23" t="n"/>
      <c r="K103" s="23" t="n"/>
      <c r="L103" s="25">
        <f>IF(OR(J103="",K103=""),"",K103-J103)</f>
        <v/>
      </c>
      <c r="M103" s="13">
        <f>IF(H103="","",H103-TODAY())</f>
        <v/>
      </c>
      <c r="N103" s="14">
        <f>IF(H103="","",IF(AND(F103&lt;&gt;"Dokončené",H103&lt;TODAY()),"Áno","Nie"))</f>
        <v/>
      </c>
      <c r="O103" s="5" t="n"/>
      <c r="P103" s="15">
        <f>IF(D103="","",IFERROR(VLOOKUP(D103,'Pokyny a kontakty'!$A$13:$C$112,3,FALSE),""))</f>
        <v/>
      </c>
    </row>
  </sheetData>
  <autoFilter ref="A3:P103"/>
  <mergeCells count="1">
    <mergeCell ref="A1:P1"/>
  </mergeCells>
  <conditionalFormatting sqref="F4:F103">
    <cfRule type="expression" priority="1" dxfId="0" stopIfTrue="1">
      <formula>AND($A4&lt;&gt;"",$F4="Dokončené")</formula>
    </cfRule>
  </conditionalFormatting>
  <conditionalFormatting sqref="A4:P103">
    <cfRule type="expression" priority="2" dxfId="1" stopIfTrue="1">
      <formula>AND($A4&lt;&gt;"",$N4="Áno")</formula>
    </cfRule>
  </conditionalFormatting>
  <conditionalFormatting sqref="L4:L103">
    <cfRule type="expression" priority="3" dxfId="1" stopIfTrue="1">
      <formula>AND($A4&lt;&gt;"",$J4&lt;&gt;"",$K4&lt;&gt;"",$K4&gt;$J4)</formula>
    </cfRule>
  </conditionalFormatting>
  <conditionalFormatting sqref="H4:H103">
    <cfRule type="expression" priority="4" dxfId="2" stopIfTrue="1">
      <formula>AND($A4&lt;&gt;"",$F4&lt;&gt;"Dokončené",$H4&gt;=TODAY(),$H4&lt;=TODAY()+3)</formula>
    </cfRule>
  </conditionalFormatting>
  <conditionalFormatting sqref="E4:E103">
    <cfRule type="expression" priority="5" dxfId="3" stopIfTrue="1">
      <formula>AND($A4&lt;&gt;"",$E4="Vysoká")</formula>
    </cfRule>
  </conditionalFormatting>
  <dataValidations count="4">
    <dataValidation sqref="B4:B103" showErrorMessage="1" showInputMessage="1" allowBlank="1" errorTitle="Neplatná oblasť" error="Vyberte oblasť zo zoznamu." type="list">
      <formula1>"Balenie,Administratíva,Sťahovacia firma,Nové bývanie,Energie a služby,Upratovanie"</formula1>
    </dataValidation>
    <dataValidation sqref="E4:E103" showErrorMessage="1" showInputMessage="1" allowBlank="1" errorTitle="Neplatná priorita" error="Vyberte prioritu zo zoznamu." type="list">
      <formula1>"Vysoká,Stredná,Nízka"</formula1>
    </dataValidation>
    <dataValidation sqref="F4:F103" showErrorMessage="1" showInputMessage="1" allowBlank="1" errorTitle="Neplatný stav" error="Vyberte stav zo zoznamu." type="list">
      <formula1>"Nezačaté,Prebieha,Dokončené,Zrušené"</formula1>
    </dataValidation>
    <dataValidation sqref="D4:D103" showErrorMessage="1" showInputMessage="1" allowBlank="1" errorTitle="Neplatná osoba" error="Vyberte osobu zo zoznamu kontaktov." type="list">
      <formula1>'Pokyny a kontakty'!$A$13:$A$112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4B8A6"/>
    <outlinePr summaryBelow="1" summaryRight="1"/>
    <pageSetUpPr/>
  </sheetPr>
  <dimension ref="A1:N101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3" customWidth="1" min="1" max="1"/>
    <col width="28" customWidth="1" min="2" max="2"/>
    <col width="20" customWidth="1" min="3" max="3"/>
    <col width="20" customWidth="1" min="4" max="4"/>
    <col width="3" customWidth="1" min="5" max="5"/>
    <col width="3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</cols>
  <sheetData>
    <row r="1" ht="28" customHeight="1">
      <c r="A1" s="1" t="inlineStr">
        <is>
          <t>Prehľad plánu sťahovania</t>
        </is>
      </c>
    </row>
    <row r="2"/>
    <row r="3">
      <c r="B3" s="16" t="inlineStr">
        <is>
          <t>Kľúčové ukazovatele</t>
        </is>
      </c>
      <c r="C3" s="17" t="n"/>
    </row>
    <row r="4">
      <c r="B4" s="16" t="inlineStr">
        <is>
          <t>Celkový počet úloh</t>
        </is>
      </c>
      <c r="C4" s="18">
        <f>COUNTA('Plán sťahovania'!$A$4:$A$103)</f>
        <v/>
      </c>
    </row>
    <row r="5">
      <c r="B5" s="16" t="inlineStr">
        <is>
          <t>Dokončené úlohy</t>
        </is>
      </c>
      <c r="C5" s="18">
        <f>COUNTIF('Plán sťahovania'!$F$4:$F$103,"Dokončené")</f>
        <v/>
      </c>
    </row>
    <row r="6">
      <c r="B6" s="16" t="inlineStr">
        <is>
          <t>Percento dokončenia</t>
        </is>
      </c>
      <c r="C6" s="18">
        <f>IFERROR(COUNTIF('Plán sťahovania'!$F$4:$F$103,"Dokončené")/COUNTA('Plán sťahovania'!$A$4:$A$103),0)</f>
        <v/>
      </c>
    </row>
    <row r="7">
      <c r="B7" s="16" t="inlineStr">
        <is>
          <t>Celkový odhad nákladov</t>
        </is>
      </c>
      <c r="C7" s="26">
        <f>SUM('Plán sťahovania'!$J$4:$J$103)</f>
        <v/>
      </c>
    </row>
    <row r="8">
      <c r="B8" s="16" t="inlineStr">
        <is>
          <t>Skutočné náklady</t>
        </is>
      </c>
      <c r="C8" s="27">
        <f>SUM('Plán sťahovania'!$K$4:$K$103)</f>
        <v/>
      </c>
    </row>
    <row r="9">
      <c r="B9" s="16" t="inlineStr">
        <is>
          <t>Priemerný náklad na úlohu</t>
        </is>
      </c>
      <c r="C9" s="27">
        <f>IFERROR(AVERAGE('Plán sťahovania'!$K$4:$K$103),0)</f>
        <v/>
      </c>
    </row>
    <row r="10">
      <c r="B10" s="16" t="inlineStr">
        <is>
          <t>Počet oneskorených úloh</t>
        </is>
      </c>
      <c r="C10" s="27">
        <f>COUNTIF('Plán sťahovania'!$N$4:$N$103,"Áno")</f>
        <v/>
      </c>
    </row>
    <row r="11"/>
    <row r="12">
      <c r="B12" s="16" t="inlineStr">
        <is>
          <t>Súhrn podľa stavu</t>
        </is>
      </c>
    </row>
    <row r="13">
      <c r="B13" s="3" t="inlineStr">
        <is>
          <t>Stav</t>
        </is>
      </c>
      <c r="C13" s="3" t="inlineStr">
        <is>
          <t>Počet úloh</t>
        </is>
      </c>
    </row>
    <row r="14">
      <c r="B14" s="11" t="inlineStr">
        <is>
          <t>Nezačaté</t>
        </is>
      </c>
      <c r="C14" s="10">
        <f>COUNTIF('Plán sťahovania'!$F$4:$F$103,B14)</f>
        <v/>
      </c>
    </row>
    <row r="15">
      <c r="B15" s="15" t="inlineStr">
        <is>
          <t>Prebieha</t>
        </is>
      </c>
      <c r="C15" s="14">
        <f>COUNTIF('Plán sťahovania'!$F$4:$F$103,B15)</f>
        <v/>
      </c>
    </row>
    <row r="16">
      <c r="B16" s="11" t="inlineStr">
        <is>
          <t>Dokončené</t>
        </is>
      </c>
      <c r="C16" s="10">
        <f>COUNTIF('Plán sťahovania'!$F$4:$F$103,B16)</f>
        <v/>
      </c>
    </row>
    <row r="17">
      <c r="B17" s="15" t="inlineStr">
        <is>
          <t>Zrušené</t>
        </is>
      </c>
      <c r="C17" s="14">
        <f>COUNTIF('Plán sťahovania'!$F$4:$F$103,B17)</f>
        <v/>
      </c>
    </row>
    <row r="18"/>
    <row r="19"/>
    <row r="20">
      <c r="B20" s="16" t="inlineStr">
        <is>
          <t>Náklady podľa oblasti</t>
        </is>
      </c>
    </row>
    <row r="21">
      <c r="B21" s="3" t="inlineStr">
        <is>
          <t>Oblasť</t>
        </is>
      </c>
      <c r="C21" s="3" t="inlineStr">
        <is>
          <t>Odhad nákladov</t>
        </is>
      </c>
      <c r="D21" s="3" t="inlineStr">
        <is>
          <t>Skutočné náklady</t>
        </is>
      </c>
    </row>
    <row r="22">
      <c r="B22" s="11" t="inlineStr">
        <is>
          <t>Balenie</t>
        </is>
      </c>
      <c r="C22" s="24">
        <f>IF(B22="","",SUMIF('Plán sťahovania'!$B$4:$B$103,B22,'Plán sťahovania'!$J$4:$J$103))</f>
        <v/>
      </c>
      <c r="D22" s="24">
        <f>IF(B22="","",SUMIF('Plán sťahovania'!$B$4:$B$103,B22,'Plán sťahovania'!$K$4:$K$103))</f>
        <v/>
      </c>
    </row>
    <row r="23">
      <c r="B23" s="15" t="inlineStr">
        <is>
          <t>Administratíva</t>
        </is>
      </c>
      <c r="C23" s="25">
        <f>IF(B23="","",SUMIF('Plán sťahovania'!$B$4:$B$103,B23,'Plán sťahovania'!$J$4:$J$103))</f>
        <v/>
      </c>
      <c r="D23" s="25">
        <f>IF(B23="","",SUMIF('Plán sťahovania'!$B$4:$B$103,B23,'Plán sťahovania'!$K$4:$K$103))</f>
        <v/>
      </c>
    </row>
    <row r="24">
      <c r="B24" s="11" t="inlineStr">
        <is>
          <t>Sťahovacia firma</t>
        </is>
      </c>
      <c r="C24" s="24">
        <f>IF(B24="","",SUMIF('Plán sťahovania'!$B$4:$B$103,B24,'Plán sťahovania'!$J$4:$J$103))</f>
        <v/>
      </c>
      <c r="D24" s="24">
        <f>IF(B24="","",SUMIF('Plán sťahovania'!$B$4:$B$103,B24,'Plán sťahovania'!$K$4:$K$103))</f>
        <v/>
      </c>
    </row>
    <row r="25">
      <c r="B25" s="15" t="inlineStr">
        <is>
          <t>Nové bývanie</t>
        </is>
      </c>
      <c r="C25" s="25">
        <f>IF(B25="","",SUMIF('Plán sťahovania'!$B$4:$B$103,B25,'Plán sťahovania'!$J$4:$J$103))</f>
        <v/>
      </c>
      <c r="D25" s="25">
        <f>IF(B25="","",SUMIF('Plán sťahovania'!$B$4:$B$103,B25,'Plán sťahovania'!$K$4:$K$103))</f>
        <v/>
      </c>
    </row>
    <row r="26">
      <c r="B26" s="11" t="inlineStr">
        <is>
          <t>Energie a služby</t>
        </is>
      </c>
      <c r="C26" s="24">
        <f>IF(B26="","",SUMIF('Plán sťahovania'!$B$4:$B$103,B26,'Plán sťahovania'!$J$4:$J$103))</f>
        <v/>
      </c>
      <c r="D26" s="24">
        <f>IF(B26="","",SUMIF('Plán sťahovania'!$B$4:$B$103,B26,'Plán sťahovania'!$K$4:$K$103))</f>
        <v/>
      </c>
    </row>
    <row r="27">
      <c r="B27" s="15" t="inlineStr">
        <is>
          <t>Upratovanie</t>
        </is>
      </c>
      <c r="C27" s="25">
        <f>IF(B27="","",SUMIF('Plán sťahovania'!$B$4:$B$103,B27,'Plán sťahovania'!$J$4:$J$103))</f>
        <v/>
      </c>
      <c r="D27" s="25">
        <f>IF(B27="","",SUMIF('Plán sťahovania'!$B$4:$B$103,B27,'Plán sťahovania'!$K$4:$K$103))</f>
        <v/>
      </c>
    </row>
    <row r="28">
      <c r="C28" s="28">
        <f>IF(B28="","",SUMIF('Plán sťahovania'!$B$4:$B$103,B28,'Plán sťahovania'!$J$4:$J$103))</f>
        <v/>
      </c>
      <c r="D28" s="28">
        <f>IF(B28="","",SUMIF('Plán sťahovania'!$B$4:$B$103,B28,'Plán sťahovania'!$K$4:$K$103))</f>
        <v/>
      </c>
    </row>
    <row r="29">
      <c r="C29" s="28">
        <f>IF(B29="","",SUMIF('Plán sťahovania'!$B$4:$B$103,B29,'Plán sťahovania'!$J$4:$J$103))</f>
        <v/>
      </c>
      <c r="D29" s="28">
        <f>IF(B29="","",SUMIF('Plán sťahovania'!$B$4:$B$103,B29,'Plán sťahovania'!$K$4:$K$103))</f>
        <v/>
      </c>
    </row>
    <row r="30">
      <c r="C30" s="28">
        <f>IF(B30="","",SUMIF('Plán sťahovania'!$B$4:$B$103,B30,'Plán sťahovania'!$J$4:$J$103))</f>
        <v/>
      </c>
      <c r="D30" s="28">
        <f>IF(B30="","",SUMIF('Plán sťahovania'!$B$4:$B$103,B30,'Plán sťahovania'!$K$4:$K$103))</f>
        <v/>
      </c>
    </row>
    <row r="31">
      <c r="C31" s="28">
        <f>IF(B31="","",SUMIF('Plán sťahovania'!$B$4:$B$103,B31,'Plán sťahovania'!$J$4:$J$103))</f>
        <v/>
      </c>
      <c r="D31" s="28">
        <f>IF(B31="","",SUMIF('Plán sťahovania'!$B$4:$B$103,B31,'Plán sťahovania'!$K$4:$K$103))</f>
        <v/>
      </c>
    </row>
    <row r="32">
      <c r="C32" s="28">
        <f>IF(B32="","",SUMIF('Plán sťahovania'!$B$4:$B$103,B32,'Plán sťahovania'!$J$4:$J$103))</f>
        <v/>
      </c>
      <c r="D32" s="28">
        <f>IF(B32="","",SUMIF('Plán sťahovania'!$B$4:$B$103,B32,'Plán sťahovania'!$K$4:$K$103))</f>
        <v/>
      </c>
    </row>
    <row r="33">
      <c r="C33" s="28">
        <f>IF(B33="","",SUMIF('Plán sťahovania'!$B$4:$B$103,B33,'Plán sťahovania'!$J$4:$J$103))</f>
        <v/>
      </c>
      <c r="D33" s="28">
        <f>IF(B33="","",SUMIF('Plán sťahovania'!$B$4:$B$103,B33,'Plán sťahovania'!$K$4:$K$103))</f>
        <v/>
      </c>
    </row>
    <row r="34">
      <c r="C34" s="28">
        <f>IF(B34="","",SUMIF('Plán sťahovania'!$B$4:$B$103,B34,'Plán sťahovania'!$J$4:$J$103))</f>
        <v/>
      </c>
      <c r="D34" s="28">
        <f>IF(B34="","",SUMIF('Plán sťahovania'!$B$4:$B$103,B34,'Plán sťahovania'!$K$4:$K$103))</f>
        <v/>
      </c>
    </row>
    <row r="35">
      <c r="C35" s="28">
        <f>IF(B35="","",SUMIF('Plán sťahovania'!$B$4:$B$103,B35,'Plán sťahovania'!$J$4:$J$103))</f>
        <v/>
      </c>
      <c r="D35" s="28">
        <f>IF(B35="","",SUMIF('Plán sťahovania'!$B$4:$B$103,B35,'Plán sťahovania'!$K$4:$K$103))</f>
        <v/>
      </c>
    </row>
    <row r="36">
      <c r="C36" s="28">
        <f>IF(B36="","",SUMIF('Plán sťahovania'!$B$4:$B$103,B36,'Plán sťahovania'!$J$4:$J$103))</f>
        <v/>
      </c>
      <c r="D36" s="28">
        <f>IF(B36="","",SUMIF('Plán sťahovania'!$B$4:$B$103,B36,'Plán sťahovania'!$K$4:$K$103))</f>
        <v/>
      </c>
    </row>
    <row r="37">
      <c r="C37" s="28">
        <f>IF(B37="","",SUMIF('Plán sťahovania'!$B$4:$B$103,B37,'Plán sťahovania'!$J$4:$J$103))</f>
        <v/>
      </c>
      <c r="D37" s="28">
        <f>IF(B37="","",SUMIF('Plán sťahovania'!$B$4:$B$103,B37,'Plán sťahovania'!$K$4:$K$103))</f>
        <v/>
      </c>
    </row>
    <row r="38">
      <c r="C38" s="28">
        <f>IF(B38="","",SUMIF('Plán sťahovania'!$B$4:$B$103,B38,'Plán sťahovania'!$J$4:$J$103))</f>
        <v/>
      </c>
      <c r="D38" s="28">
        <f>IF(B38="","",SUMIF('Plán sťahovania'!$B$4:$B$103,B38,'Plán sťahovania'!$K$4:$K$103))</f>
        <v/>
      </c>
    </row>
    <row r="39">
      <c r="C39" s="28">
        <f>IF(B39="","",SUMIF('Plán sťahovania'!$B$4:$B$103,B39,'Plán sťahovania'!$J$4:$J$103))</f>
        <v/>
      </c>
      <c r="D39" s="28">
        <f>IF(B39="","",SUMIF('Plán sťahovania'!$B$4:$B$103,B39,'Plán sťahovania'!$K$4:$K$103))</f>
        <v/>
      </c>
    </row>
    <row r="40">
      <c r="C40" s="28">
        <f>IF(B40="","",SUMIF('Plán sťahovania'!$B$4:$B$103,B40,'Plán sťahovania'!$J$4:$J$103))</f>
        <v/>
      </c>
      <c r="D40" s="28">
        <f>IF(B40="","",SUMIF('Plán sťahovania'!$B$4:$B$103,B40,'Plán sťahovania'!$K$4:$K$103))</f>
        <v/>
      </c>
    </row>
    <row r="41">
      <c r="C41" s="28">
        <f>IF(B41="","",SUMIF('Plán sťahovania'!$B$4:$B$103,B41,'Plán sťahovania'!$J$4:$J$103))</f>
        <v/>
      </c>
      <c r="D41" s="28">
        <f>IF(B41="","",SUMIF('Plán sťahovania'!$B$4:$B$103,B41,'Plán sťahovania'!$K$4:$K$103))</f>
        <v/>
      </c>
    </row>
    <row r="42">
      <c r="C42" s="28">
        <f>IF(B42="","",SUMIF('Plán sťahovania'!$B$4:$B$103,B42,'Plán sťahovania'!$J$4:$J$103))</f>
        <v/>
      </c>
      <c r="D42" s="28">
        <f>IF(B42="","",SUMIF('Plán sťahovania'!$B$4:$B$103,B42,'Plán sťahovania'!$K$4:$K$103))</f>
        <v/>
      </c>
    </row>
    <row r="43">
      <c r="C43" s="28">
        <f>IF(B43="","",SUMIF('Plán sťahovania'!$B$4:$B$103,B43,'Plán sťahovania'!$J$4:$J$103))</f>
        <v/>
      </c>
      <c r="D43" s="28">
        <f>IF(B43="","",SUMIF('Plán sťahovania'!$B$4:$B$103,B43,'Plán sťahovania'!$K$4:$K$103))</f>
        <v/>
      </c>
    </row>
    <row r="44">
      <c r="C44" s="28">
        <f>IF(B44="","",SUMIF('Plán sťahovania'!$B$4:$B$103,B44,'Plán sťahovania'!$J$4:$J$103))</f>
        <v/>
      </c>
      <c r="D44" s="28">
        <f>IF(B44="","",SUMIF('Plán sťahovania'!$B$4:$B$103,B44,'Plán sťahovania'!$K$4:$K$103))</f>
        <v/>
      </c>
    </row>
    <row r="45">
      <c r="C45" s="28">
        <f>IF(B45="","",SUMIF('Plán sťahovania'!$B$4:$B$103,B45,'Plán sťahovania'!$J$4:$J$103))</f>
        <v/>
      </c>
      <c r="D45" s="28">
        <f>IF(B45="","",SUMIF('Plán sťahovania'!$B$4:$B$103,B45,'Plán sťahovania'!$K$4:$K$103))</f>
        <v/>
      </c>
    </row>
    <row r="46">
      <c r="C46" s="28">
        <f>IF(B46="","",SUMIF('Plán sťahovania'!$B$4:$B$103,B46,'Plán sťahovania'!$J$4:$J$103))</f>
        <v/>
      </c>
      <c r="D46" s="28">
        <f>IF(B46="","",SUMIF('Plán sťahovania'!$B$4:$B$103,B46,'Plán sťahovania'!$K$4:$K$103))</f>
        <v/>
      </c>
    </row>
    <row r="47">
      <c r="C47" s="28">
        <f>IF(B47="","",SUMIF('Plán sťahovania'!$B$4:$B$103,B47,'Plán sťahovania'!$J$4:$J$103))</f>
        <v/>
      </c>
      <c r="D47" s="28">
        <f>IF(B47="","",SUMIF('Plán sťahovania'!$B$4:$B$103,B47,'Plán sťahovania'!$K$4:$K$103))</f>
        <v/>
      </c>
    </row>
    <row r="48">
      <c r="C48" s="28">
        <f>IF(B48="","",SUMIF('Plán sťahovania'!$B$4:$B$103,B48,'Plán sťahovania'!$J$4:$J$103))</f>
        <v/>
      </c>
      <c r="D48" s="28">
        <f>IF(B48="","",SUMIF('Plán sťahovania'!$B$4:$B$103,B48,'Plán sťahovania'!$K$4:$K$103))</f>
        <v/>
      </c>
    </row>
    <row r="49">
      <c r="C49" s="28">
        <f>IF(B49="","",SUMIF('Plán sťahovania'!$B$4:$B$103,B49,'Plán sťahovania'!$J$4:$J$103))</f>
        <v/>
      </c>
      <c r="D49" s="28">
        <f>IF(B49="","",SUMIF('Plán sťahovania'!$B$4:$B$103,B49,'Plán sťahovania'!$K$4:$K$103))</f>
        <v/>
      </c>
    </row>
    <row r="50">
      <c r="C50" s="28">
        <f>IF(B50="","",SUMIF('Plán sťahovania'!$B$4:$B$103,B50,'Plán sťahovania'!$J$4:$J$103))</f>
        <v/>
      </c>
      <c r="D50" s="28">
        <f>IF(B50="","",SUMIF('Plán sťahovania'!$B$4:$B$103,B50,'Plán sťahovania'!$K$4:$K$103))</f>
        <v/>
      </c>
    </row>
    <row r="51">
      <c r="C51" s="28">
        <f>IF(B51="","",SUMIF('Plán sťahovania'!$B$4:$B$103,B51,'Plán sťahovania'!$J$4:$J$103))</f>
        <v/>
      </c>
      <c r="D51" s="28">
        <f>IF(B51="","",SUMIF('Plán sťahovania'!$B$4:$B$103,B51,'Plán sťahovania'!$K$4:$K$103))</f>
        <v/>
      </c>
    </row>
    <row r="52">
      <c r="C52" s="28">
        <f>IF(B52="","",SUMIF('Plán sťahovania'!$B$4:$B$103,B52,'Plán sťahovania'!$J$4:$J$103))</f>
        <v/>
      </c>
      <c r="D52" s="28">
        <f>IF(B52="","",SUMIF('Plán sťahovania'!$B$4:$B$103,B52,'Plán sťahovania'!$K$4:$K$103))</f>
        <v/>
      </c>
    </row>
    <row r="53">
      <c r="C53" s="28">
        <f>IF(B53="","",SUMIF('Plán sťahovania'!$B$4:$B$103,B53,'Plán sťahovania'!$J$4:$J$103))</f>
        <v/>
      </c>
      <c r="D53" s="28">
        <f>IF(B53="","",SUMIF('Plán sťahovania'!$B$4:$B$103,B53,'Plán sťahovania'!$K$4:$K$103))</f>
        <v/>
      </c>
    </row>
    <row r="54">
      <c r="C54" s="28">
        <f>IF(B54="","",SUMIF('Plán sťahovania'!$B$4:$B$103,B54,'Plán sťahovania'!$J$4:$J$103))</f>
        <v/>
      </c>
      <c r="D54" s="28">
        <f>IF(B54="","",SUMIF('Plán sťahovania'!$B$4:$B$103,B54,'Plán sťahovania'!$K$4:$K$103))</f>
        <v/>
      </c>
    </row>
    <row r="55">
      <c r="C55" s="28">
        <f>IF(B55="","",SUMIF('Plán sťahovania'!$B$4:$B$103,B55,'Plán sťahovania'!$J$4:$J$103))</f>
        <v/>
      </c>
      <c r="D55" s="28">
        <f>IF(B55="","",SUMIF('Plán sťahovania'!$B$4:$B$103,B55,'Plán sťahovania'!$K$4:$K$103))</f>
        <v/>
      </c>
    </row>
    <row r="56">
      <c r="C56" s="28">
        <f>IF(B56="","",SUMIF('Plán sťahovania'!$B$4:$B$103,B56,'Plán sťahovania'!$J$4:$J$103))</f>
        <v/>
      </c>
      <c r="D56" s="28">
        <f>IF(B56="","",SUMIF('Plán sťahovania'!$B$4:$B$103,B56,'Plán sťahovania'!$K$4:$K$103))</f>
        <v/>
      </c>
    </row>
    <row r="57">
      <c r="C57" s="28">
        <f>IF(B57="","",SUMIF('Plán sťahovania'!$B$4:$B$103,B57,'Plán sťahovania'!$J$4:$J$103))</f>
        <v/>
      </c>
      <c r="D57" s="28">
        <f>IF(B57="","",SUMIF('Plán sťahovania'!$B$4:$B$103,B57,'Plán sťahovania'!$K$4:$K$103))</f>
        <v/>
      </c>
    </row>
    <row r="58">
      <c r="C58" s="28">
        <f>IF(B58="","",SUMIF('Plán sťahovania'!$B$4:$B$103,B58,'Plán sťahovania'!$J$4:$J$103))</f>
        <v/>
      </c>
      <c r="D58" s="28">
        <f>IF(B58="","",SUMIF('Plán sťahovania'!$B$4:$B$103,B58,'Plán sťahovania'!$K$4:$K$103))</f>
        <v/>
      </c>
    </row>
    <row r="59">
      <c r="C59" s="28">
        <f>IF(B59="","",SUMIF('Plán sťahovania'!$B$4:$B$103,B59,'Plán sťahovania'!$J$4:$J$103))</f>
        <v/>
      </c>
      <c r="D59" s="28">
        <f>IF(B59="","",SUMIF('Plán sťahovania'!$B$4:$B$103,B59,'Plán sťahovania'!$K$4:$K$103))</f>
        <v/>
      </c>
    </row>
    <row r="60">
      <c r="C60" s="28">
        <f>IF(B60="","",SUMIF('Plán sťahovania'!$B$4:$B$103,B60,'Plán sťahovania'!$J$4:$J$103))</f>
        <v/>
      </c>
      <c r="D60" s="28">
        <f>IF(B60="","",SUMIF('Plán sťahovania'!$B$4:$B$103,B60,'Plán sťahovania'!$K$4:$K$103))</f>
        <v/>
      </c>
    </row>
    <row r="61">
      <c r="C61" s="28">
        <f>IF(B61="","",SUMIF('Plán sťahovania'!$B$4:$B$103,B61,'Plán sťahovania'!$J$4:$J$103))</f>
        <v/>
      </c>
      <c r="D61" s="28">
        <f>IF(B61="","",SUMIF('Plán sťahovania'!$B$4:$B$103,B61,'Plán sťahovania'!$K$4:$K$103))</f>
        <v/>
      </c>
    </row>
    <row r="62">
      <c r="C62" s="28">
        <f>IF(B62="","",SUMIF('Plán sťahovania'!$B$4:$B$103,B62,'Plán sťahovania'!$J$4:$J$103))</f>
        <v/>
      </c>
      <c r="D62" s="28">
        <f>IF(B62="","",SUMIF('Plán sťahovania'!$B$4:$B$103,B62,'Plán sťahovania'!$K$4:$K$103))</f>
        <v/>
      </c>
    </row>
    <row r="63">
      <c r="C63" s="28">
        <f>IF(B63="","",SUMIF('Plán sťahovania'!$B$4:$B$103,B63,'Plán sťahovania'!$J$4:$J$103))</f>
        <v/>
      </c>
      <c r="D63" s="28">
        <f>IF(B63="","",SUMIF('Plán sťahovania'!$B$4:$B$103,B63,'Plán sťahovania'!$K$4:$K$103))</f>
        <v/>
      </c>
    </row>
    <row r="64">
      <c r="C64" s="28">
        <f>IF(B64="","",SUMIF('Plán sťahovania'!$B$4:$B$103,B64,'Plán sťahovania'!$J$4:$J$103))</f>
        <v/>
      </c>
      <c r="D64" s="28">
        <f>IF(B64="","",SUMIF('Plán sťahovania'!$B$4:$B$103,B64,'Plán sťahovania'!$K$4:$K$103))</f>
        <v/>
      </c>
    </row>
    <row r="65">
      <c r="C65" s="28">
        <f>IF(B65="","",SUMIF('Plán sťahovania'!$B$4:$B$103,B65,'Plán sťahovania'!$J$4:$J$103))</f>
        <v/>
      </c>
      <c r="D65" s="28">
        <f>IF(B65="","",SUMIF('Plán sťahovania'!$B$4:$B$103,B65,'Plán sťahovania'!$K$4:$K$103))</f>
        <v/>
      </c>
    </row>
    <row r="66">
      <c r="C66" s="28">
        <f>IF(B66="","",SUMIF('Plán sťahovania'!$B$4:$B$103,B66,'Plán sťahovania'!$J$4:$J$103))</f>
        <v/>
      </c>
      <c r="D66" s="28">
        <f>IF(B66="","",SUMIF('Plán sťahovania'!$B$4:$B$103,B66,'Plán sťahovania'!$K$4:$K$103))</f>
        <v/>
      </c>
    </row>
    <row r="67">
      <c r="C67" s="28">
        <f>IF(B67="","",SUMIF('Plán sťahovania'!$B$4:$B$103,B67,'Plán sťahovania'!$J$4:$J$103))</f>
        <v/>
      </c>
      <c r="D67" s="28">
        <f>IF(B67="","",SUMIF('Plán sťahovania'!$B$4:$B$103,B67,'Plán sťahovania'!$K$4:$K$103))</f>
        <v/>
      </c>
    </row>
    <row r="68">
      <c r="C68" s="28">
        <f>IF(B68="","",SUMIF('Plán sťahovania'!$B$4:$B$103,B68,'Plán sťahovania'!$J$4:$J$103))</f>
        <v/>
      </c>
      <c r="D68" s="28">
        <f>IF(B68="","",SUMIF('Plán sťahovania'!$B$4:$B$103,B68,'Plán sťahovania'!$K$4:$K$103))</f>
        <v/>
      </c>
    </row>
    <row r="69">
      <c r="C69" s="28">
        <f>IF(B69="","",SUMIF('Plán sťahovania'!$B$4:$B$103,B69,'Plán sťahovania'!$J$4:$J$103))</f>
        <v/>
      </c>
      <c r="D69" s="28">
        <f>IF(B69="","",SUMIF('Plán sťahovania'!$B$4:$B$103,B69,'Plán sťahovania'!$K$4:$K$103))</f>
        <v/>
      </c>
    </row>
    <row r="70">
      <c r="C70" s="28">
        <f>IF(B70="","",SUMIF('Plán sťahovania'!$B$4:$B$103,B70,'Plán sťahovania'!$J$4:$J$103))</f>
        <v/>
      </c>
      <c r="D70" s="28">
        <f>IF(B70="","",SUMIF('Plán sťahovania'!$B$4:$B$103,B70,'Plán sťahovania'!$K$4:$K$103))</f>
        <v/>
      </c>
    </row>
    <row r="71">
      <c r="C71" s="28">
        <f>IF(B71="","",SUMIF('Plán sťahovania'!$B$4:$B$103,B71,'Plán sťahovania'!$J$4:$J$103))</f>
        <v/>
      </c>
      <c r="D71" s="28">
        <f>IF(B71="","",SUMIF('Plán sťahovania'!$B$4:$B$103,B71,'Plán sťahovania'!$K$4:$K$103))</f>
        <v/>
      </c>
    </row>
    <row r="72">
      <c r="C72" s="28">
        <f>IF(B72="","",SUMIF('Plán sťahovania'!$B$4:$B$103,B72,'Plán sťahovania'!$J$4:$J$103))</f>
        <v/>
      </c>
      <c r="D72" s="28">
        <f>IF(B72="","",SUMIF('Plán sťahovania'!$B$4:$B$103,B72,'Plán sťahovania'!$K$4:$K$103))</f>
        <v/>
      </c>
    </row>
    <row r="73">
      <c r="C73" s="28">
        <f>IF(B73="","",SUMIF('Plán sťahovania'!$B$4:$B$103,B73,'Plán sťahovania'!$J$4:$J$103))</f>
        <v/>
      </c>
      <c r="D73" s="28">
        <f>IF(B73="","",SUMIF('Plán sťahovania'!$B$4:$B$103,B73,'Plán sťahovania'!$K$4:$K$103))</f>
        <v/>
      </c>
    </row>
    <row r="74">
      <c r="C74" s="28">
        <f>IF(B74="","",SUMIF('Plán sťahovania'!$B$4:$B$103,B74,'Plán sťahovania'!$J$4:$J$103))</f>
        <v/>
      </c>
      <c r="D74" s="28">
        <f>IF(B74="","",SUMIF('Plán sťahovania'!$B$4:$B$103,B74,'Plán sťahovania'!$K$4:$K$103))</f>
        <v/>
      </c>
    </row>
    <row r="75">
      <c r="C75" s="28">
        <f>IF(B75="","",SUMIF('Plán sťahovania'!$B$4:$B$103,B75,'Plán sťahovania'!$J$4:$J$103))</f>
        <v/>
      </c>
      <c r="D75" s="28">
        <f>IF(B75="","",SUMIF('Plán sťahovania'!$B$4:$B$103,B75,'Plán sťahovania'!$K$4:$K$103))</f>
        <v/>
      </c>
    </row>
    <row r="76">
      <c r="C76" s="28">
        <f>IF(B76="","",SUMIF('Plán sťahovania'!$B$4:$B$103,B76,'Plán sťahovania'!$J$4:$J$103))</f>
        <v/>
      </c>
      <c r="D76" s="28">
        <f>IF(B76="","",SUMIF('Plán sťahovania'!$B$4:$B$103,B76,'Plán sťahovania'!$K$4:$K$103))</f>
        <v/>
      </c>
    </row>
    <row r="77">
      <c r="C77" s="28">
        <f>IF(B77="","",SUMIF('Plán sťahovania'!$B$4:$B$103,B77,'Plán sťahovania'!$J$4:$J$103))</f>
        <v/>
      </c>
      <c r="D77" s="28">
        <f>IF(B77="","",SUMIF('Plán sťahovania'!$B$4:$B$103,B77,'Plán sťahovania'!$K$4:$K$103))</f>
        <v/>
      </c>
    </row>
    <row r="78">
      <c r="C78" s="28">
        <f>IF(B78="","",SUMIF('Plán sťahovania'!$B$4:$B$103,B78,'Plán sťahovania'!$J$4:$J$103))</f>
        <v/>
      </c>
      <c r="D78" s="28">
        <f>IF(B78="","",SUMIF('Plán sťahovania'!$B$4:$B$103,B78,'Plán sťahovania'!$K$4:$K$103))</f>
        <v/>
      </c>
    </row>
    <row r="79">
      <c r="C79" s="28">
        <f>IF(B79="","",SUMIF('Plán sťahovania'!$B$4:$B$103,B79,'Plán sťahovania'!$J$4:$J$103))</f>
        <v/>
      </c>
      <c r="D79" s="28">
        <f>IF(B79="","",SUMIF('Plán sťahovania'!$B$4:$B$103,B79,'Plán sťahovania'!$K$4:$K$103))</f>
        <v/>
      </c>
    </row>
    <row r="80">
      <c r="C80" s="28">
        <f>IF(B80="","",SUMIF('Plán sťahovania'!$B$4:$B$103,B80,'Plán sťahovania'!$J$4:$J$103))</f>
        <v/>
      </c>
      <c r="D80" s="28">
        <f>IF(B80="","",SUMIF('Plán sťahovania'!$B$4:$B$103,B80,'Plán sťahovania'!$K$4:$K$103))</f>
        <v/>
      </c>
    </row>
    <row r="81">
      <c r="C81" s="28">
        <f>IF(B81="","",SUMIF('Plán sťahovania'!$B$4:$B$103,B81,'Plán sťahovania'!$J$4:$J$103))</f>
        <v/>
      </c>
      <c r="D81" s="28">
        <f>IF(B81="","",SUMIF('Plán sťahovania'!$B$4:$B$103,B81,'Plán sťahovania'!$K$4:$K$103))</f>
        <v/>
      </c>
    </row>
    <row r="82">
      <c r="C82" s="28">
        <f>IF(B82="","",SUMIF('Plán sťahovania'!$B$4:$B$103,B82,'Plán sťahovania'!$J$4:$J$103))</f>
        <v/>
      </c>
      <c r="D82" s="28">
        <f>IF(B82="","",SUMIF('Plán sťahovania'!$B$4:$B$103,B82,'Plán sťahovania'!$K$4:$K$103))</f>
        <v/>
      </c>
    </row>
    <row r="83">
      <c r="C83" s="28">
        <f>IF(B83="","",SUMIF('Plán sťahovania'!$B$4:$B$103,B83,'Plán sťahovania'!$J$4:$J$103))</f>
        <v/>
      </c>
      <c r="D83" s="28">
        <f>IF(B83="","",SUMIF('Plán sťahovania'!$B$4:$B$103,B83,'Plán sťahovania'!$K$4:$K$103))</f>
        <v/>
      </c>
    </row>
    <row r="84">
      <c r="C84" s="28">
        <f>IF(B84="","",SUMIF('Plán sťahovania'!$B$4:$B$103,B84,'Plán sťahovania'!$J$4:$J$103))</f>
        <v/>
      </c>
      <c r="D84" s="28">
        <f>IF(B84="","",SUMIF('Plán sťahovania'!$B$4:$B$103,B84,'Plán sťahovania'!$K$4:$K$103))</f>
        <v/>
      </c>
    </row>
    <row r="85">
      <c r="C85" s="28">
        <f>IF(B85="","",SUMIF('Plán sťahovania'!$B$4:$B$103,B85,'Plán sťahovania'!$J$4:$J$103))</f>
        <v/>
      </c>
      <c r="D85" s="28">
        <f>IF(B85="","",SUMIF('Plán sťahovania'!$B$4:$B$103,B85,'Plán sťahovania'!$K$4:$K$103))</f>
        <v/>
      </c>
    </row>
    <row r="86">
      <c r="C86" s="28">
        <f>IF(B86="","",SUMIF('Plán sťahovania'!$B$4:$B$103,B86,'Plán sťahovania'!$J$4:$J$103))</f>
        <v/>
      </c>
      <c r="D86" s="28">
        <f>IF(B86="","",SUMIF('Plán sťahovania'!$B$4:$B$103,B86,'Plán sťahovania'!$K$4:$K$103))</f>
        <v/>
      </c>
    </row>
    <row r="87">
      <c r="C87" s="28">
        <f>IF(B87="","",SUMIF('Plán sťahovania'!$B$4:$B$103,B87,'Plán sťahovania'!$J$4:$J$103))</f>
        <v/>
      </c>
      <c r="D87" s="28">
        <f>IF(B87="","",SUMIF('Plán sťahovania'!$B$4:$B$103,B87,'Plán sťahovania'!$K$4:$K$103))</f>
        <v/>
      </c>
    </row>
    <row r="88">
      <c r="C88" s="28">
        <f>IF(B88="","",SUMIF('Plán sťahovania'!$B$4:$B$103,B88,'Plán sťahovania'!$J$4:$J$103))</f>
        <v/>
      </c>
      <c r="D88" s="28">
        <f>IF(B88="","",SUMIF('Plán sťahovania'!$B$4:$B$103,B88,'Plán sťahovania'!$K$4:$K$103))</f>
        <v/>
      </c>
    </row>
    <row r="89">
      <c r="C89" s="28">
        <f>IF(B89="","",SUMIF('Plán sťahovania'!$B$4:$B$103,B89,'Plán sťahovania'!$J$4:$J$103))</f>
        <v/>
      </c>
      <c r="D89" s="28">
        <f>IF(B89="","",SUMIF('Plán sťahovania'!$B$4:$B$103,B89,'Plán sťahovania'!$K$4:$K$103))</f>
        <v/>
      </c>
    </row>
    <row r="90">
      <c r="C90" s="28">
        <f>IF(B90="","",SUMIF('Plán sťahovania'!$B$4:$B$103,B90,'Plán sťahovania'!$J$4:$J$103))</f>
        <v/>
      </c>
      <c r="D90" s="28">
        <f>IF(B90="","",SUMIF('Plán sťahovania'!$B$4:$B$103,B90,'Plán sťahovania'!$K$4:$K$103))</f>
        <v/>
      </c>
    </row>
    <row r="91">
      <c r="C91" s="28">
        <f>IF(B91="","",SUMIF('Plán sťahovania'!$B$4:$B$103,B91,'Plán sťahovania'!$J$4:$J$103))</f>
        <v/>
      </c>
      <c r="D91" s="28">
        <f>IF(B91="","",SUMIF('Plán sťahovania'!$B$4:$B$103,B91,'Plán sťahovania'!$K$4:$K$103))</f>
        <v/>
      </c>
    </row>
    <row r="92">
      <c r="C92" s="28">
        <f>IF(B92="","",SUMIF('Plán sťahovania'!$B$4:$B$103,B92,'Plán sťahovania'!$J$4:$J$103))</f>
        <v/>
      </c>
      <c r="D92" s="28">
        <f>IF(B92="","",SUMIF('Plán sťahovania'!$B$4:$B$103,B92,'Plán sťahovania'!$K$4:$K$103))</f>
        <v/>
      </c>
    </row>
    <row r="93">
      <c r="C93" s="28">
        <f>IF(B93="","",SUMIF('Plán sťahovania'!$B$4:$B$103,B93,'Plán sťahovania'!$J$4:$J$103))</f>
        <v/>
      </c>
      <c r="D93" s="28">
        <f>IF(B93="","",SUMIF('Plán sťahovania'!$B$4:$B$103,B93,'Plán sťahovania'!$K$4:$K$103))</f>
        <v/>
      </c>
    </row>
    <row r="94">
      <c r="C94" s="28">
        <f>IF(B94="","",SUMIF('Plán sťahovania'!$B$4:$B$103,B94,'Plán sťahovania'!$J$4:$J$103))</f>
        <v/>
      </c>
      <c r="D94" s="28">
        <f>IF(B94="","",SUMIF('Plán sťahovania'!$B$4:$B$103,B94,'Plán sťahovania'!$K$4:$K$103))</f>
        <v/>
      </c>
    </row>
    <row r="95">
      <c r="C95" s="28">
        <f>IF(B95="","",SUMIF('Plán sťahovania'!$B$4:$B$103,B95,'Plán sťahovania'!$J$4:$J$103))</f>
        <v/>
      </c>
      <c r="D95" s="28">
        <f>IF(B95="","",SUMIF('Plán sťahovania'!$B$4:$B$103,B95,'Plán sťahovania'!$K$4:$K$103))</f>
        <v/>
      </c>
    </row>
    <row r="96">
      <c r="C96" s="28">
        <f>IF(B96="","",SUMIF('Plán sťahovania'!$B$4:$B$103,B96,'Plán sťahovania'!$J$4:$J$103))</f>
        <v/>
      </c>
      <c r="D96" s="28">
        <f>IF(B96="","",SUMIF('Plán sťahovania'!$B$4:$B$103,B96,'Plán sťahovania'!$K$4:$K$103))</f>
        <v/>
      </c>
    </row>
    <row r="97">
      <c r="C97" s="28">
        <f>IF(B97="","",SUMIF('Plán sťahovania'!$B$4:$B$103,B97,'Plán sťahovania'!$J$4:$J$103))</f>
        <v/>
      </c>
      <c r="D97" s="28">
        <f>IF(B97="","",SUMIF('Plán sťahovania'!$B$4:$B$103,B97,'Plán sťahovania'!$K$4:$K$103))</f>
        <v/>
      </c>
    </row>
    <row r="98">
      <c r="C98" s="28">
        <f>IF(B98="","",SUMIF('Plán sťahovania'!$B$4:$B$103,B98,'Plán sťahovania'!$J$4:$J$103))</f>
        <v/>
      </c>
      <c r="D98" s="28">
        <f>IF(B98="","",SUMIF('Plán sťahovania'!$B$4:$B$103,B98,'Plán sťahovania'!$K$4:$K$103))</f>
        <v/>
      </c>
    </row>
    <row r="99">
      <c r="C99" s="28">
        <f>IF(B99="","",SUMIF('Plán sťahovania'!$B$4:$B$103,B99,'Plán sťahovania'!$J$4:$J$103))</f>
        <v/>
      </c>
      <c r="D99" s="28">
        <f>IF(B99="","",SUMIF('Plán sťahovania'!$B$4:$B$103,B99,'Plán sťahovania'!$K$4:$K$103))</f>
        <v/>
      </c>
    </row>
    <row r="100">
      <c r="C100" s="28">
        <f>IF(B100="","",SUMIF('Plán sťahovania'!$B$4:$B$103,B100,'Plán sťahovania'!$J$4:$J$103))</f>
        <v/>
      </c>
      <c r="D100" s="28">
        <f>IF(B100="","",SUMIF('Plán sťahovania'!$B$4:$B$103,B100,'Plán sťahovania'!$K$4:$K$103))</f>
        <v/>
      </c>
    </row>
    <row r="101">
      <c r="C101" s="28">
        <f>IF(B101="","",SUMIF('Plán sťahovania'!$B$4:$B$103,B101,'Plán sťahovania'!$J$4:$J$103))</f>
        <v/>
      </c>
      <c r="D101" s="28">
        <f>IF(B101="","",SUMIF('Plán sťahovania'!$B$4:$B$103,B101,'Plán sťahovania'!$K$4:$K$103))</f>
        <v/>
      </c>
    </row>
  </sheetData>
  <mergeCells count="1">
    <mergeCell ref="A1:N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0F766E"/>
    <outlinePr summaryBelow="1" summaryRight="1"/>
    <pageSetUpPr/>
  </sheetPr>
  <dimension ref="A1:C112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5" customWidth="1" min="1" max="1"/>
    <col width="23" customWidth="1" min="2" max="2"/>
    <col width="32" customWidth="1" min="3" max="3"/>
  </cols>
  <sheetData>
    <row r="1" ht="28" customHeight="1">
      <c r="A1" s="1" t="inlineStr">
        <is>
          <t>Pokyny a kontakty k plánu sťahovania</t>
        </is>
      </c>
    </row>
    <row r="2"/>
    <row r="3">
      <c r="A3" s="16" t="inlineStr">
        <is>
          <t>Ako používať plán</t>
        </is>
      </c>
      <c r="B3" s="17" t="n"/>
      <c r="C3" s="17" t="n"/>
    </row>
    <row r="4" ht="24" customHeight="1">
      <c r="A4" s="11" t="inlineStr">
        <is>
          <t>1. Žlté bunky obsahujú údaje určené na dopĺňanie.</t>
        </is>
      </c>
      <c r="B4" s="29" t="n"/>
      <c r="C4" s="30" t="n"/>
    </row>
    <row r="5" ht="24" customHeight="1">
      <c r="A5" s="15" t="inlineStr">
        <is>
          <t>2. Vyberte stav, prioritu a oblasť zo zoznamu.</t>
        </is>
      </c>
      <c r="B5" s="29" t="n"/>
      <c r="C5" s="30" t="n"/>
    </row>
    <row r="6" ht="24" customHeight="1">
      <c r="A6" s="11" t="inlineStr">
        <is>
          <t>3. Termíny zadávajte vo formáte DD.MM.YYYY.</t>
        </is>
      </c>
      <c r="B6" s="29" t="n"/>
      <c r="C6" s="30" t="n"/>
    </row>
    <row r="7" ht="24" customHeight="1">
      <c r="A7" s="15" t="inlineStr">
        <is>
          <t>4. Skutočné náklady doplňte po dokončení úlohy.</t>
        </is>
      </c>
      <c r="B7" s="29" t="n"/>
      <c r="C7" s="30" t="n"/>
    </row>
    <row r="8" ht="24" customHeight="1">
      <c r="A8" s="11" t="inlineStr">
        <is>
          <t>5. Prehľad sa aktualizuje podľa údajov v hlavnom hárku.</t>
        </is>
      </c>
      <c r="B8" s="29" t="n"/>
      <c r="C8" s="30" t="n"/>
    </row>
    <row r="9" ht="24" customHeight="1">
      <c r="A9" s="15" t="inlineStr">
        <is>
          <t>6. Pri práci s osobnými údajmi dodržiavajte GDPR.</t>
        </is>
      </c>
      <c r="B9" s="29" t="n"/>
      <c r="C9" s="30" t="n"/>
    </row>
    <row r="10"/>
    <row r="11">
      <c r="A11" s="16" t="inlineStr">
        <is>
          <t>Kontakty</t>
        </is>
      </c>
      <c r="B11" s="17" t="n"/>
      <c r="C11" s="17" t="n"/>
    </row>
    <row r="12">
      <c r="A12" s="3" t="inlineStr">
        <is>
          <t>Meno</t>
        </is>
      </c>
      <c r="B12" s="3" t="inlineStr">
        <is>
          <t>Mesto</t>
        </is>
      </c>
      <c r="C12" s="3" t="inlineStr">
        <is>
          <t>Telefón alebo e-mail</t>
        </is>
      </c>
    </row>
    <row r="13" ht="22" customHeight="1">
      <c r="A13" s="5" t="inlineStr">
        <is>
          <t>Ján Novák</t>
        </is>
      </c>
      <c r="B13" s="5" t="inlineStr">
        <is>
          <t>Bratislava</t>
        </is>
      </c>
      <c r="C13" s="5" t="inlineStr">
        <is>
          <t>+421 903 123 456</t>
        </is>
      </c>
    </row>
    <row r="14" ht="22" customHeight="1">
      <c r="A14" s="5" t="inlineStr">
        <is>
          <t>Mária Kováčová</t>
        </is>
      </c>
      <c r="B14" s="5" t="inlineStr">
        <is>
          <t>Košice</t>
        </is>
      </c>
      <c r="C14" s="5" t="inlineStr">
        <is>
          <t>maria.kovacova@example.sk</t>
        </is>
      </c>
    </row>
    <row r="15" ht="22" customHeight="1">
      <c r="A15" s="5" t="inlineStr">
        <is>
          <t>Peter Horváth</t>
        </is>
      </c>
      <c r="B15" s="5" t="inlineStr">
        <is>
          <t>Žilina</t>
        </is>
      </c>
      <c r="C15" s="5" t="inlineStr">
        <is>
          <t>+421 904 234 567</t>
        </is>
      </c>
    </row>
    <row r="16" ht="22" customHeight="1">
      <c r="A16" s="5" t="inlineStr">
        <is>
          <t>Zuzana Tóthová</t>
        </is>
      </c>
      <c r="B16" s="5" t="inlineStr">
        <is>
          <t>Nitra</t>
        </is>
      </c>
      <c r="C16" s="5" t="inlineStr">
        <is>
          <t>zuzana.tothova@example.sk</t>
        </is>
      </c>
    </row>
    <row r="17" ht="22" customHeight="1">
      <c r="A17" s="5" t="inlineStr">
        <is>
          <t>Martin Baláž</t>
        </is>
      </c>
      <c r="B17" s="5" t="inlineStr">
        <is>
          <t>Prešov</t>
        </is>
      </c>
      <c r="C17" s="5" t="inlineStr">
        <is>
          <t>+421 905 345 678</t>
        </is>
      </c>
    </row>
    <row r="18" ht="22" customHeight="1">
      <c r="A18" s="5" t="inlineStr">
        <is>
          <t>Katarína Hudáková</t>
        </is>
      </c>
      <c r="B18" s="5" t="inlineStr">
        <is>
          <t>Banská Bystrica</t>
        </is>
      </c>
      <c r="C18" s="5" t="inlineStr">
        <is>
          <t>katarina.hudakova@example.sk</t>
        </is>
      </c>
    </row>
    <row r="19" ht="22" customHeight="1">
      <c r="A19" s="5" t="inlineStr">
        <is>
          <t>Lukáš Varga</t>
        </is>
      </c>
      <c r="B19" s="5" t="inlineStr">
        <is>
          <t>Trnava</t>
        </is>
      </c>
      <c r="C19" s="5" t="inlineStr">
        <is>
          <t>+421 907 456 789</t>
        </is>
      </c>
    </row>
    <row r="20" ht="22" customHeight="1">
      <c r="A20" s="5" t="inlineStr">
        <is>
          <t>Eva Šimková</t>
        </is>
      </c>
      <c r="B20" s="5" t="inlineStr">
        <is>
          <t>Trenčín</t>
        </is>
      </c>
      <c r="C20" s="5" t="inlineStr">
        <is>
          <t>eva.simkova@example.sk</t>
        </is>
      </c>
    </row>
    <row r="21" ht="22" customHeight="1">
      <c r="A21" s="5" t="inlineStr">
        <is>
          <t>Tomáš Král</t>
        </is>
      </c>
      <c r="B21" s="5" t="inlineStr">
        <is>
          <t>Poprad</t>
        </is>
      </c>
      <c r="C21" s="5" t="inlineStr">
        <is>
          <t>+421 908 567 890</t>
        </is>
      </c>
    </row>
    <row r="22" ht="22" customHeight="1">
      <c r="A22" s="5" t="n"/>
      <c r="B22" s="5" t="n"/>
      <c r="C22" s="5" t="n"/>
    </row>
    <row r="23" ht="22" customHeight="1">
      <c r="A23" s="5" t="n"/>
      <c r="B23" s="5" t="n"/>
      <c r="C23" s="5" t="n"/>
    </row>
    <row r="24" ht="22" customHeight="1">
      <c r="A24" s="5" t="n"/>
      <c r="B24" s="5" t="n"/>
      <c r="C24" s="5" t="n"/>
    </row>
    <row r="25" ht="22" customHeight="1">
      <c r="A25" s="5" t="n"/>
      <c r="B25" s="5" t="n"/>
      <c r="C25" s="5" t="n"/>
    </row>
    <row r="26" ht="22" customHeight="1">
      <c r="A26" s="5" t="n"/>
      <c r="B26" s="5" t="n"/>
      <c r="C26" s="5" t="n"/>
    </row>
    <row r="27" ht="22" customHeight="1">
      <c r="A27" s="5" t="n"/>
      <c r="B27" s="5" t="n"/>
      <c r="C27" s="5" t="n"/>
    </row>
    <row r="28" ht="22" customHeight="1">
      <c r="A28" s="5" t="n"/>
      <c r="B28" s="5" t="n"/>
      <c r="C28" s="5" t="n"/>
    </row>
    <row r="29" ht="22" customHeight="1">
      <c r="A29" s="5" t="n"/>
      <c r="B29" s="5" t="n"/>
      <c r="C29" s="5" t="n"/>
    </row>
    <row r="30" ht="22" customHeight="1">
      <c r="A30" s="5" t="n"/>
      <c r="B30" s="5" t="n"/>
      <c r="C30" s="5" t="n"/>
    </row>
    <row r="31" ht="22" customHeight="1">
      <c r="A31" s="5" t="n"/>
      <c r="B31" s="5" t="n"/>
      <c r="C31" s="5" t="n"/>
    </row>
    <row r="32" ht="22" customHeight="1">
      <c r="A32" s="5" t="n"/>
      <c r="B32" s="5" t="n"/>
      <c r="C32" s="5" t="n"/>
    </row>
    <row r="33" ht="22" customHeight="1">
      <c r="A33" s="5" t="n"/>
      <c r="B33" s="5" t="n"/>
      <c r="C33" s="5" t="n"/>
    </row>
    <row r="34" ht="22" customHeight="1">
      <c r="A34" s="5" t="n"/>
      <c r="B34" s="5" t="n"/>
      <c r="C34" s="5" t="n"/>
    </row>
    <row r="35" ht="22" customHeight="1">
      <c r="A35" s="5" t="n"/>
      <c r="B35" s="5" t="n"/>
      <c r="C35" s="5" t="n"/>
    </row>
    <row r="36" ht="22" customHeight="1">
      <c r="A36" s="5" t="n"/>
      <c r="B36" s="5" t="n"/>
      <c r="C36" s="5" t="n"/>
    </row>
    <row r="37" ht="22" customHeight="1">
      <c r="A37" s="5" t="n"/>
      <c r="B37" s="5" t="n"/>
      <c r="C37" s="5" t="n"/>
    </row>
    <row r="38" ht="22" customHeight="1">
      <c r="A38" s="5" t="n"/>
      <c r="B38" s="5" t="n"/>
      <c r="C38" s="5" t="n"/>
    </row>
    <row r="39" ht="22" customHeight="1">
      <c r="A39" s="5" t="n"/>
      <c r="B39" s="5" t="n"/>
      <c r="C39" s="5" t="n"/>
    </row>
    <row r="40" ht="22" customHeight="1">
      <c r="A40" s="5" t="n"/>
      <c r="B40" s="5" t="n"/>
      <c r="C40" s="5" t="n"/>
    </row>
    <row r="41" ht="22" customHeight="1">
      <c r="A41" s="5" t="n"/>
      <c r="B41" s="5" t="n"/>
      <c r="C41" s="5" t="n"/>
    </row>
    <row r="42" ht="22" customHeight="1">
      <c r="A42" s="5" t="n"/>
      <c r="B42" s="5" t="n"/>
      <c r="C42" s="5" t="n"/>
    </row>
    <row r="43" ht="22" customHeight="1">
      <c r="A43" s="5" t="n"/>
      <c r="B43" s="5" t="n"/>
      <c r="C43" s="5" t="n"/>
    </row>
    <row r="44" ht="22" customHeight="1">
      <c r="A44" s="5" t="n"/>
      <c r="B44" s="5" t="n"/>
      <c r="C44" s="5" t="n"/>
    </row>
    <row r="45" ht="22" customHeight="1">
      <c r="A45" s="5" t="n"/>
      <c r="B45" s="5" t="n"/>
      <c r="C45" s="5" t="n"/>
    </row>
    <row r="46" ht="22" customHeight="1">
      <c r="A46" s="5" t="n"/>
      <c r="B46" s="5" t="n"/>
      <c r="C46" s="5" t="n"/>
    </row>
    <row r="47" ht="22" customHeight="1">
      <c r="A47" s="5" t="n"/>
      <c r="B47" s="5" t="n"/>
      <c r="C47" s="5" t="n"/>
    </row>
    <row r="48" ht="22" customHeight="1">
      <c r="A48" s="5" t="n"/>
      <c r="B48" s="5" t="n"/>
      <c r="C48" s="5" t="n"/>
    </row>
    <row r="49" ht="22" customHeight="1">
      <c r="A49" s="5" t="n"/>
      <c r="B49" s="5" t="n"/>
      <c r="C49" s="5" t="n"/>
    </row>
    <row r="50" ht="22" customHeight="1">
      <c r="A50" s="5" t="n"/>
      <c r="B50" s="5" t="n"/>
      <c r="C50" s="5" t="n"/>
    </row>
    <row r="51" ht="22" customHeight="1">
      <c r="A51" s="5" t="n"/>
      <c r="B51" s="5" t="n"/>
      <c r="C51" s="5" t="n"/>
    </row>
    <row r="52" ht="22" customHeight="1">
      <c r="A52" s="5" t="n"/>
      <c r="B52" s="5" t="n"/>
      <c r="C52" s="5" t="n"/>
    </row>
    <row r="53" ht="22" customHeight="1">
      <c r="A53" s="5" t="n"/>
      <c r="B53" s="5" t="n"/>
      <c r="C53" s="5" t="n"/>
    </row>
    <row r="54" ht="22" customHeight="1">
      <c r="A54" s="5" t="n"/>
      <c r="B54" s="5" t="n"/>
      <c r="C54" s="5" t="n"/>
    </row>
    <row r="55" ht="22" customHeight="1">
      <c r="A55" s="5" t="n"/>
      <c r="B55" s="5" t="n"/>
      <c r="C55" s="5" t="n"/>
    </row>
    <row r="56" ht="22" customHeight="1">
      <c r="A56" s="5" t="n"/>
      <c r="B56" s="5" t="n"/>
      <c r="C56" s="5" t="n"/>
    </row>
    <row r="57" ht="22" customHeight="1">
      <c r="A57" s="5" t="n"/>
      <c r="B57" s="5" t="n"/>
      <c r="C57" s="5" t="n"/>
    </row>
    <row r="58" ht="22" customHeight="1">
      <c r="A58" s="5" t="n"/>
      <c r="B58" s="5" t="n"/>
      <c r="C58" s="5" t="n"/>
    </row>
    <row r="59" ht="22" customHeight="1">
      <c r="A59" s="5" t="n"/>
      <c r="B59" s="5" t="n"/>
      <c r="C59" s="5" t="n"/>
    </row>
    <row r="60" ht="22" customHeight="1">
      <c r="A60" s="5" t="n"/>
      <c r="B60" s="5" t="n"/>
      <c r="C60" s="5" t="n"/>
    </row>
    <row r="61" ht="22" customHeight="1">
      <c r="A61" s="5" t="n"/>
      <c r="B61" s="5" t="n"/>
      <c r="C61" s="5" t="n"/>
    </row>
    <row r="62" ht="22" customHeight="1">
      <c r="A62" s="5" t="n"/>
      <c r="B62" s="5" t="n"/>
      <c r="C62" s="5" t="n"/>
    </row>
    <row r="63" ht="22" customHeight="1">
      <c r="A63" s="5" t="n"/>
      <c r="B63" s="5" t="n"/>
      <c r="C63" s="5" t="n"/>
    </row>
    <row r="64" ht="22" customHeight="1">
      <c r="A64" s="5" t="n"/>
      <c r="B64" s="5" t="n"/>
      <c r="C64" s="5" t="n"/>
    </row>
    <row r="65" ht="22" customHeight="1">
      <c r="A65" s="5" t="n"/>
      <c r="B65" s="5" t="n"/>
      <c r="C65" s="5" t="n"/>
    </row>
    <row r="66" ht="22" customHeight="1">
      <c r="A66" s="5" t="n"/>
      <c r="B66" s="5" t="n"/>
      <c r="C66" s="5" t="n"/>
    </row>
    <row r="67" ht="22" customHeight="1">
      <c r="A67" s="5" t="n"/>
      <c r="B67" s="5" t="n"/>
      <c r="C67" s="5" t="n"/>
    </row>
    <row r="68" ht="22" customHeight="1">
      <c r="A68" s="5" t="n"/>
      <c r="B68" s="5" t="n"/>
      <c r="C68" s="5" t="n"/>
    </row>
    <row r="69" ht="22" customHeight="1">
      <c r="A69" s="5" t="n"/>
      <c r="B69" s="5" t="n"/>
      <c r="C69" s="5" t="n"/>
    </row>
    <row r="70" ht="22" customHeight="1">
      <c r="A70" s="5" t="n"/>
      <c r="B70" s="5" t="n"/>
      <c r="C70" s="5" t="n"/>
    </row>
    <row r="71" ht="22" customHeight="1">
      <c r="A71" s="5" t="n"/>
      <c r="B71" s="5" t="n"/>
      <c r="C71" s="5" t="n"/>
    </row>
    <row r="72" ht="22" customHeight="1">
      <c r="A72" s="5" t="n"/>
      <c r="B72" s="5" t="n"/>
      <c r="C72" s="5" t="n"/>
    </row>
    <row r="73" ht="22" customHeight="1">
      <c r="A73" s="5" t="n"/>
      <c r="B73" s="5" t="n"/>
      <c r="C73" s="5" t="n"/>
    </row>
    <row r="74" ht="22" customHeight="1">
      <c r="A74" s="5" t="n"/>
      <c r="B74" s="5" t="n"/>
      <c r="C74" s="5" t="n"/>
    </row>
    <row r="75" ht="22" customHeight="1">
      <c r="A75" s="5" t="n"/>
      <c r="B75" s="5" t="n"/>
      <c r="C75" s="5" t="n"/>
    </row>
    <row r="76" ht="22" customHeight="1">
      <c r="A76" s="5" t="n"/>
      <c r="B76" s="5" t="n"/>
      <c r="C76" s="5" t="n"/>
    </row>
    <row r="77" ht="22" customHeight="1">
      <c r="A77" s="5" t="n"/>
      <c r="B77" s="5" t="n"/>
      <c r="C77" s="5" t="n"/>
    </row>
    <row r="78" ht="22" customHeight="1">
      <c r="A78" s="5" t="n"/>
      <c r="B78" s="5" t="n"/>
      <c r="C78" s="5" t="n"/>
    </row>
    <row r="79" ht="22" customHeight="1">
      <c r="A79" s="5" t="n"/>
      <c r="B79" s="5" t="n"/>
      <c r="C79" s="5" t="n"/>
    </row>
    <row r="80" ht="22" customHeight="1">
      <c r="A80" s="5" t="n"/>
      <c r="B80" s="5" t="n"/>
      <c r="C80" s="5" t="n"/>
    </row>
    <row r="81" ht="22" customHeight="1">
      <c r="A81" s="5" t="n"/>
      <c r="B81" s="5" t="n"/>
      <c r="C81" s="5" t="n"/>
    </row>
    <row r="82" ht="22" customHeight="1">
      <c r="A82" s="5" t="n"/>
      <c r="B82" s="5" t="n"/>
      <c r="C82" s="5" t="n"/>
    </row>
    <row r="83" ht="22" customHeight="1">
      <c r="A83" s="5" t="n"/>
      <c r="B83" s="5" t="n"/>
      <c r="C83" s="5" t="n"/>
    </row>
    <row r="84" ht="22" customHeight="1">
      <c r="A84" s="5" t="n"/>
      <c r="B84" s="5" t="n"/>
      <c r="C84" s="5" t="n"/>
    </row>
    <row r="85" ht="22" customHeight="1">
      <c r="A85" s="5" t="n"/>
      <c r="B85" s="5" t="n"/>
      <c r="C85" s="5" t="n"/>
    </row>
    <row r="86" ht="22" customHeight="1">
      <c r="A86" s="5" t="n"/>
      <c r="B86" s="5" t="n"/>
      <c r="C86" s="5" t="n"/>
    </row>
    <row r="87" ht="22" customHeight="1">
      <c r="A87" s="5" t="n"/>
      <c r="B87" s="5" t="n"/>
      <c r="C87" s="5" t="n"/>
    </row>
    <row r="88" ht="22" customHeight="1">
      <c r="A88" s="5" t="n"/>
      <c r="B88" s="5" t="n"/>
      <c r="C88" s="5" t="n"/>
    </row>
    <row r="89" ht="22" customHeight="1">
      <c r="A89" s="5" t="n"/>
      <c r="B89" s="5" t="n"/>
      <c r="C89" s="5" t="n"/>
    </row>
    <row r="90" ht="22" customHeight="1">
      <c r="A90" s="5" t="n"/>
      <c r="B90" s="5" t="n"/>
      <c r="C90" s="5" t="n"/>
    </row>
    <row r="91" ht="22" customHeight="1">
      <c r="A91" s="5" t="n"/>
      <c r="B91" s="5" t="n"/>
      <c r="C91" s="5" t="n"/>
    </row>
    <row r="92" ht="22" customHeight="1">
      <c r="A92" s="5" t="n"/>
      <c r="B92" s="5" t="n"/>
      <c r="C92" s="5" t="n"/>
    </row>
    <row r="93" ht="22" customHeight="1">
      <c r="A93" s="5" t="n"/>
      <c r="B93" s="5" t="n"/>
      <c r="C93" s="5" t="n"/>
    </row>
    <row r="94" ht="22" customHeight="1">
      <c r="A94" s="5" t="n"/>
      <c r="B94" s="5" t="n"/>
      <c r="C94" s="5" t="n"/>
    </row>
    <row r="95" ht="22" customHeight="1">
      <c r="A95" s="5" t="n"/>
      <c r="B95" s="5" t="n"/>
      <c r="C95" s="5" t="n"/>
    </row>
    <row r="96" ht="22" customHeight="1">
      <c r="A96" s="5" t="n"/>
      <c r="B96" s="5" t="n"/>
      <c r="C96" s="5" t="n"/>
    </row>
    <row r="97" ht="22" customHeight="1">
      <c r="A97" s="5" t="n"/>
      <c r="B97" s="5" t="n"/>
      <c r="C97" s="5" t="n"/>
    </row>
    <row r="98" ht="22" customHeight="1">
      <c r="A98" s="5" t="n"/>
      <c r="B98" s="5" t="n"/>
      <c r="C98" s="5" t="n"/>
    </row>
    <row r="99" ht="22" customHeight="1">
      <c r="A99" s="5" t="n"/>
      <c r="B99" s="5" t="n"/>
      <c r="C99" s="5" t="n"/>
    </row>
    <row r="100" ht="22" customHeight="1">
      <c r="A100" s="5" t="n"/>
      <c r="B100" s="5" t="n"/>
      <c r="C100" s="5" t="n"/>
    </row>
    <row r="101" ht="22" customHeight="1">
      <c r="A101" s="5" t="n"/>
      <c r="B101" s="5" t="n"/>
      <c r="C101" s="5" t="n"/>
    </row>
    <row r="102" ht="22" customHeight="1">
      <c r="A102" s="5" t="n"/>
      <c r="B102" s="5" t="n"/>
      <c r="C102" s="5" t="n"/>
    </row>
    <row r="103" ht="22" customHeight="1">
      <c r="A103" s="5" t="n"/>
      <c r="B103" s="5" t="n"/>
      <c r="C103" s="5" t="n"/>
    </row>
    <row r="104" ht="22" customHeight="1">
      <c r="A104" s="5" t="n"/>
      <c r="B104" s="5" t="n"/>
      <c r="C104" s="5" t="n"/>
    </row>
    <row r="105" ht="22" customHeight="1">
      <c r="A105" s="5" t="n"/>
      <c r="B105" s="5" t="n"/>
      <c r="C105" s="5" t="n"/>
    </row>
    <row r="106" ht="22" customHeight="1">
      <c r="A106" s="5" t="n"/>
      <c r="B106" s="5" t="n"/>
      <c r="C106" s="5" t="n"/>
    </row>
    <row r="107" ht="22" customHeight="1">
      <c r="A107" s="5" t="n"/>
      <c r="B107" s="5" t="n"/>
      <c r="C107" s="5" t="n"/>
    </row>
    <row r="108" ht="22" customHeight="1">
      <c r="A108" s="5" t="n"/>
      <c r="B108" s="5" t="n"/>
      <c r="C108" s="5" t="n"/>
    </row>
    <row r="109" ht="22" customHeight="1">
      <c r="A109" s="5" t="n"/>
      <c r="B109" s="5" t="n"/>
      <c r="C109" s="5" t="n"/>
    </row>
    <row r="110" ht="22" customHeight="1">
      <c r="A110" s="5" t="n"/>
      <c r="B110" s="5" t="n"/>
      <c r="C110" s="5" t="n"/>
    </row>
    <row r="111" ht="22" customHeight="1">
      <c r="A111" s="5" t="n"/>
      <c r="B111" s="5" t="n"/>
      <c r="C111" s="5" t="n"/>
    </row>
    <row r="112" ht="22" customHeight="1">
      <c r="A112" s="5" t="n"/>
      <c r="B112" s="5" t="n"/>
      <c r="C112" s="5" t="n"/>
    </row>
  </sheetData>
  <autoFilter ref="A12:C112"/>
  <mergeCells count="7">
    <mergeCell ref="A1:C1"/>
    <mergeCell ref="A4:C4"/>
    <mergeCell ref="A5:C5"/>
    <mergeCell ref="A6:C6"/>
    <mergeCell ref="A7:C7"/>
    <mergeCell ref="A8:C8"/>
    <mergeCell ref="A9:C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2026-08-25T21:00:15Z</dcterms:created>
  <dcterms:modified xmlns:dcterms="http://purl.org/dc/terms/" xmlns:xsi="http://www.w3.org/2001/XMLSchema-instance" xsi:type="dcterms:W3CDTF">2026-08-25T21:00:15Z</dcterms:modified>
</cp:coreProperties>
</file>