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kladnicna kniha" sheetId="1" state="visible" r:id="rId1"/>
    <sheet xmlns:r="http://schemas.openxmlformats.org/officeDocument/2006/relationships" name="Prehlad" sheetId="2" state="visible" r:id="rId2"/>
    <sheet xmlns:r="http://schemas.openxmlformats.org/officeDocument/2006/relationships" name="Pokyn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 ##0.00 &quot;EUR&quot;"/>
  </numFmts>
  <fonts count="1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sz val="10"/>
    </font>
    <font>
      <b val="1"/>
      <color rgb="001E293B"/>
      <sz val="10"/>
    </font>
    <font>
      <b val="1"/>
      <color rgb="00FFFFFF"/>
      <sz val="14"/>
    </font>
    <font>
      <b val="1"/>
      <color rgb="001E293B"/>
      <sz val="11"/>
    </font>
    <font>
      <b val="1"/>
      <sz val="10"/>
    </font>
    <font>
      <i val="1"/>
      <sz val="10"/>
    </font>
    <font>
      <b val="1"/>
      <color rgb="00FFFFFF"/>
      <sz val="10"/>
    </font>
    <font>
      <sz val="9"/>
    </font>
    <font>
      <b val="1"/>
      <color rgb="0016A34A"/>
      <sz val="10"/>
    </font>
    <font>
      <b val="1"/>
      <color rgb="00DC2626"/>
      <sz val="10"/>
    </font>
    <font>
      <i val="1"/>
      <color rgb="0064748B"/>
      <sz val="9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C8102E"/>
      </patternFill>
    </fill>
    <fill>
      <patternFill patternType="solid">
        <fgColor rgb="00F1F5F9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5" fontId="3" fillId="3" borderId="1" applyAlignment="1" pivotButton="0" quotePrefix="0" xfId="0">
      <alignment horizontal="right" vertical="center"/>
    </xf>
    <xf numFmtId="9" fontId="3" fillId="3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165" fontId="6" fillId="3" borderId="1" applyAlignment="1" pivotButton="0" quotePrefix="0" xfId="0">
      <alignment horizontal="right" vertical="center"/>
    </xf>
    <xf numFmtId="1" fontId="6" fillId="3" borderId="1" applyAlignment="1" pivotButton="0" quotePrefix="0" xfId="0">
      <alignment horizontal="right" vertical="center"/>
    </xf>
    <xf numFmtId="10" fontId="6" fillId="3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164" fontId="10" fillId="0" borderId="1" applyAlignment="1" pivotButton="0" quotePrefix="0" xfId="0">
      <alignment horizontal="center" vertical="center" wrapText="1"/>
    </xf>
    <xf numFmtId="165" fontId="10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 wrapText="1"/>
    </xf>
    <xf numFmtId="165" fontId="11" fillId="0" borderId="1" applyAlignment="1" pivotButton="0" quotePrefix="0" xfId="0">
      <alignment horizontal="right" vertical="center"/>
    </xf>
    <xf numFmtId="165" fontId="12" fillId="0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13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color rgb="0016A34A"/>
        <sz val="10"/>
      </font>
      <fill>
        <patternFill patternType="solid">
          <fgColor rgb="00DCFCE7"/>
        </patternFill>
      </fill>
    </dxf>
    <dxf>
      <font>
        <color rgb="00DC2626"/>
        <sz val="10"/>
      </font>
      <fill>
        <patternFill patternType="solid">
          <fgColor rgb="00FEF2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Vyvoj hotovostneho stavu</a:t>
            </a:r>
          </a:p>
        </rich>
      </tx>
    </title>
    <plotArea>
      <lineChart>
        <grouping val="standard"/>
        <ser>
          <idx val="0"/>
          <order val="0"/>
          <tx>
            <strRef>
              <f>'Prehlad'!E13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circle"/>
            <size val="6"/>
            <spPr>
              <a:ln xmlns:a="http://schemas.openxmlformats.org/drawingml/2006/main">
                <a:prstDash val="solid"/>
              </a:ln>
            </spPr>
          </marker>
          <cat>
            <numRef>
              <f>'Prehlad'!$D$14:$D$23</f>
            </numRef>
          </cat>
          <val>
            <numRef>
              <f>'Prehlad'!$E$14:$E$23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Zaznamy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Stav (EUR)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Prijmy vs. Vydavky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'Prehlad'!H14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'Prehlad'!$G$15:$G$16</f>
            </numRef>
          </cat>
          <val>
            <numRef>
              <f>'Prehlad'!$H$15:$H$16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Typ pohybu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Suma (EUR)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Podiel prijmov a vydavkov</a:t>
            </a:r>
          </a:p>
        </rich>
      </tx>
    </title>
    <plotArea>
      <pieChart>
        <varyColors val="1"/>
        <ser>
          <idx val="0"/>
          <order val="0"/>
          <tx>
            <strRef>
              <f>'Prehlad'!H14</f>
            </strRef>
          </tx>
          <spPr>
            <a:ln xmlns:a="http://schemas.openxmlformats.org/drawingml/2006/main">
              <a:prstDash val="solid"/>
            </a:ln>
          </spPr>
          <cat>
            <numRef>
              <f>'Prehlad'!$G$15:$G$16</f>
            </numRef>
          </cat>
          <val>
            <numRef>
              <f>'Prehlad'!$H$15:$H$16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24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24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39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12" customWidth="1" min="3" max="3"/>
    <col width="28" customWidth="1" min="4" max="4"/>
    <col width="22" customWidth="1" min="5" max="5"/>
    <col width="15" customWidth="1" min="6" max="6"/>
    <col width="12" customWidth="1" min="7" max="7"/>
    <col width="14" customWidth="1" min="8" max="8"/>
    <col width="14" customWidth="1" min="9" max="9"/>
    <col width="12" customWidth="1" min="10" max="10"/>
    <col width="12" customWidth="1" min="11" max="11"/>
    <col width="14" customWidth="1" min="12" max="12"/>
    <col width="16" customWidth="1" min="13" max="13"/>
    <col width="22" customWidth="1" min="14" max="14"/>
  </cols>
  <sheetData>
    <row r="1" ht="30" customHeight="1">
      <c r="A1" s="1" t="inlineStr">
        <is>
          <t>POKLADNICNA KNIHA - Evidencia hotovostnych pohybov 2026</t>
        </is>
      </c>
      <c r="B1" s="30" t="n"/>
      <c r="C1" s="30" t="n"/>
      <c r="D1" s="30" t="n"/>
      <c r="E1" s="30" t="n"/>
      <c r="F1" s="30" t="n"/>
      <c r="G1" s="30" t="n"/>
      <c r="H1" s="30" t="n"/>
      <c r="I1" s="30" t="n"/>
      <c r="J1" s="30" t="n"/>
      <c r="K1" s="30" t="n"/>
      <c r="L1" s="30" t="n"/>
      <c r="M1" s="30" t="n"/>
      <c r="N1" s="31" t="n"/>
    </row>
    <row r="2" ht="36" customHeight="1">
      <c r="A2" s="2" t="inlineStr">
        <is>
          <t>Datum</t>
        </is>
      </c>
      <c r="B2" s="2" t="inlineStr">
        <is>
          <t>Doklad c.</t>
        </is>
      </c>
      <c r="C2" s="2" t="inlineStr">
        <is>
          <t>Typ pohybu</t>
        </is>
      </c>
      <c r="D2" s="2" t="inlineStr">
        <is>
          <t>Opis operacie</t>
        </is>
      </c>
      <c r="E2" s="2" t="inlineStr">
        <is>
          <t>Partner</t>
        </is>
      </c>
      <c r="F2" s="2" t="inlineStr">
        <is>
          <t>Mesto</t>
        </is>
      </c>
      <c r="G2" s="2" t="inlineStr">
        <is>
          <t>ICO</t>
        </is>
      </c>
      <c r="H2" s="2" t="inlineStr">
        <is>
          <t>DIC</t>
        </is>
      </c>
      <c r="I2" s="2" t="inlineStr">
        <is>
          <t>Suma bez DPH</t>
        </is>
      </c>
      <c r="J2" s="2" t="inlineStr">
        <is>
          <t>Sadzba DPH</t>
        </is>
      </c>
      <c r="K2" s="2" t="inlineStr">
        <is>
          <t>DPH</t>
        </is>
      </c>
      <c r="L2" s="2" t="inlineStr">
        <is>
          <t>Suma spolu</t>
        </is>
      </c>
      <c r="M2" s="2" t="n"/>
      <c r="N2" s="2" t="inlineStr">
        <is>
          <t>Poznamka</t>
        </is>
      </c>
    </row>
    <row r="3" ht="20" customHeight="1">
      <c r="A3" s="3" t="inlineStr">
        <is>
          <t>03.01.2026</t>
        </is>
      </c>
      <c r="B3" s="4" t="inlineStr">
        <is>
          <t>DOK-001</t>
        </is>
      </c>
      <c r="C3" s="4" t="inlineStr">
        <is>
          <t>Prijem</t>
        </is>
      </c>
      <c r="D3" s="5" t="inlineStr">
        <is>
          <t>Uhrada faktury v hotovosti</t>
        </is>
      </c>
      <c r="E3" s="5" t="inlineStr">
        <is>
          <t>Jan Novak</t>
        </is>
      </c>
      <c r="F3" s="4" t="inlineStr">
        <is>
          <t>Bratislava</t>
        </is>
      </c>
      <c r="G3" s="5" t="inlineStr">
        <is>
          <t>12345678</t>
        </is>
      </c>
      <c r="H3" s="5" t="inlineStr">
        <is>
          <t>SK2012345678</t>
        </is>
      </c>
      <c r="I3" s="6" t="n">
        <v>650</v>
      </c>
      <c r="J3" s="7" t="n">
        <v>0.2</v>
      </c>
      <c r="K3" s="6">
        <f>IF(J3=0.2,I3*J3,IF(J3=0.1,I3*J3,IF(J3=0.05,I3*J3,0)))</f>
        <v/>
      </c>
      <c r="L3" s="6">
        <f>I3+K3</f>
        <v/>
      </c>
      <c r="M3" s="6">
        <f>1000.0+IF(C3="Prijem",L3,-L3)</f>
        <v/>
      </c>
      <c r="N3" s="5" t="inlineStr">
        <is>
          <t>Konzultacne sluzby</t>
        </is>
      </c>
    </row>
    <row r="4" ht="20" customHeight="1">
      <c r="A4" s="8" t="inlineStr">
        <is>
          <t>07.01.2026</t>
        </is>
      </c>
      <c r="B4" s="9" t="inlineStr">
        <is>
          <t>DOK-002</t>
        </is>
      </c>
      <c r="C4" s="9" t="inlineStr">
        <is>
          <t>Vydavok</t>
        </is>
      </c>
      <c r="D4" s="10" t="inlineStr">
        <is>
          <t>Kancelarske potreby - papier</t>
        </is>
      </c>
      <c r="E4" s="10" t="inlineStr">
        <is>
          <t>Maria Kovacova</t>
        </is>
      </c>
      <c r="F4" s="9" t="inlineStr">
        <is>
          <t>Kosice</t>
        </is>
      </c>
      <c r="G4" s="10" t="inlineStr">
        <is>
          <t>23456789</t>
        </is>
      </c>
      <c r="H4" s="10" t="inlineStr">
        <is>
          <t>SK2023456789</t>
        </is>
      </c>
      <c r="I4" s="11" t="n">
        <v>85</v>
      </c>
      <c r="J4" s="12" t="n">
        <v>0.2</v>
      </c>
      <c r="K4" s="11">
        <f>IF(J4=0.2,I4*J4,IF(J4=0.1,I4*J4,IF(J4=0.05,I4*J4,0)))</f>
        <v/>
      </c>
      <c r="L4" s="11">
        <f>I4+K4</f>
        <v/>
      </c>
      <c r="M4" s="11">
        <f>M3+IF(C4="Prijem",L4,-L4)</f>
        <v/>
      </c>
      <c r="N4" s="10" t="inlineStr">
        <is>
          <t>Tlacivo, zakladace</t>
        </is>
      </c>
    </row>
    <row r="5" ht="20" customHeight="1">
      <c r="A5" s="3" t="inlineStr">
        <is>
          <t>10.01.2026</t>
        </is>
      </c>
      <c r="B5" s="4" t="inlineStr">
        <is>
          <t>DOK-003</t>
        </is>
      </c>
      <c r="C5" s="4" t="inlineStr">
        <is>
          <t>Vydavok</t>
        </is>
      </c>
      <c r="D5" s="5" t="inlineStr">
        <is>
          <t>Pohonne hmoty - nafta</t>
        </is>
      </c>
      <c r="E5" s="5" t="inlineStr">
        <is>
          <t>Peter Horvath</t>
        </is>
      </c>
      <c r="F5" s="4" t="inlineStr">
        <is>
          <t>Zilina</t>
        </is>
      </c>
      <c r="G5" s="5" t="inlineStr">
        <is>
          <t>34567890</t>
        </is>
      </c>
      <c r="H5" s="5" t="inlineStr">
        <is>
          <t>SK2034567890</t>
        </is>
      </c>
      <c r="I5" s="6" t="n">
        <v>120</v>
      </c>
      <c r="J5" s="7" t="n">
        <v>0.2</v>
      </c>
      <c r="K5" s="6">
        <f>IF(J5=0.2,I5*J5,IF(J5=0.1,I5*J5,IF(J5=0.05,I5*J5,0)))</f>
        <v/>
      </c>
      <c r="L5" s="6">
        <f>I5+K5</f>
        <v/>
      </c>
      <c r="M5" s="6">
        <f>M4+IF(C5="Prijem",L5,-L5)</f>
        <v/>
      </c>
      <c r="N5" s="5" t="inlineStr">
        <is>
          <t>Tankovanie - firemne auto</t>
        </is>
      </c>
    </row>
    <row r="6" ht="20" customHeight="1">
      <c r="A6" s="8" t="inlineStr">
        <is>
          <t>14.01.2026</t>
        </is>
      </c>
      <c r="B6" s="9" t="inlineStr">
        <is>
          <t>DOK-004</t>
        </is>
      </c>
      <c r="C6" s="9" t="inlineStr">
        <is>
          <t>Prijem</t>
        </is>
      </c>
      <c r="D6" s="10" t="inlineStr">
        <is>
          <t>Konzultacia - danove poradenstvo</t>
        </is>
      </c>
      <c r="E6" s="10" t="inlineStr">
        <is>
          <t>Zuzana Tothova</t>
        </is>
      </c>
      <c r="F6" s="9" t="inlineStr">
        <is>
          <t>Nitra</t>
        </is>
      </c>
      <c r="G6" s="10" t="inlineStr">
        <is>
          <t>45678901</t>
        </is>
      </c>
      <c r="H6" s="10" t="inlineStr">
        <is>
          <t>SK2045678901</t>
        </is>
      </c>
      <c r="I6" s="11" t="n">
        <v>480</v>
      </c>
      <c r="J6" s="12" t="n">
        <v>0.2</v>
      </c>
      <c r="K6" s="11">
        <f>IF(J6=0.2,I6*J6,IF(J6=0.1,I6*J6,IF(J6=0.05,I6*J6,0)))</f>
        <v/>
      </c>
      <c r="L6" s="11">
        <f>I6+K6</f>
        <v/>
      </c>
      <c r="M6" s="11">
        <f>M5+IF(C6="Prijem",L6,-L6)</f>
        <v/>
      </c>
      <c r="N6" s="10" t="inlineStr">
        <is>
          <t>Danove poradenstvo</t>
        </is>
      </c>
    </row>
    <row r="7" ht="20" customHeight="1">
      <c r="A7" s="3" t="inlineStr">
        <is>
          <t>17.01.2026</t>
        </is>
      </c>
      <c r="B7" s="4" t="inlineStr">
        <is>
          <t>DOK-005</t>
        </is>
      </c>
      <c r="C7" s="4" t="inlineStr">
        <is>
          <t>Vydavok</t>
        </is>
      </c>
      <c r="D7" s="5" t="inlineStr">
        <is>
          <t>Drobny material - elektro</t>
        </is>
      </c>
      <c r="E7" s="5" t="inlineStr">
        <is>
          <t>Martin Balaz</t>
        </is>
      </c>
      <c r="F7" s="4" t="inlineStr">
        <is>
          <t>Presov</t>
        </is>
      </c>
      <c r="G7" s="5" t="inlineStr">
        <is>
          <t>56789012</t>
        </is>
      </c>
      <c r="H7" s="5" t="inlineStr">
        <is>
          <t>SK2056789012</t>
        </is>
      </c>
      <c r="I7" s="6" t="n">
        <v>67.5</v>
      </c>
      <c r="J7" s="7" t="n">
        <v>0.2</v>
      </c>
      <c r="K7" s="6">
        <f>IF(J7=0.2,I7*J7,IF(J7=0.1,I7*J7,IF(J7=0.05,I7*J7,0)))</f>
        <v/>
      </c>
      <c r="L7" s="6">
        <f>I7+K7</f>
        <v/>
      </c>
      <c r="M7" s="6">
        <f>M6+IF(C7="Prijem",L7,-L7)</f>
        <v/>
      </c>
      <c r="N7" s="5" t="inlineStr">
        <is>
          <t>Kable, predlzovacie</t>
        </is>
      </c>
    </row>
    <row r="8" ht="20" customHeight="1">
      <c r="A8" s="8" t="inlineStr">
        <is>
          <t>21.01.2026</t>
        </is>
      </c>
      <c r="B8" s="9" t="inlineStr">
        <is>
          <t>DOK-006</t>
        </is>
      </c>
      <c r="C8" s="9" t="inlineStr">
        <is>
          <t>Prijem</t>
        </is>
      </c>
      <c r="D8" s="10" t="inlineStr">
        <is>
          <t>Predaj tovaru - hotovost</t>
        </is>
      </c>
      <c r="E8" s="10" t="inlineStr">
        <is>
          <t>Katarina Hudakova</t>
        </is>
      </c>
      <c r="F8" s="9" t="inlineStr">
        <is>
          <t>Banska Bystrica</t>
        </is>
      </c>
      <c r="G8" s="10" t="inlineStr">
        <is>
          <t>67890123</t>
        </is>
      </c>
      <c r="H8" s="10" t="inlineStr">
        <is>
          <t>SK2067890123</t>
        </is>
      </c>
      <c r="I8" s="11" t="n">
        <v>780</v>
      </c>
      <c r="J8" s="12" t="n">
        <v>0.2</v>
      </c>
      <c r="K8" s="11">
        <f>IF(J8=0.2,I8*J8,IF(J8=0.1,I8*J8,IF(J8=0.05,I8*J8,0)))</f>
        <v/>
      </c>
      <c r="L8" s="11">
        <f>I8+K8</f>
        <v/>
      </c>
      <c r="M8" s="11">
        <f>M7+IF(C8="Prijem",L8,-L8)</f>
        <v/>
      </c>
      <c r="N8" s="10" t="inlineStr">
        <is>
          <t>Predaj kancelarskeho nabytku</t>
        </is>
      </c>
    </row>
    <row r="9" ht="20" customHeight="1">
      <c r="A9" s="3" t="inlineStr">
        <is>
          <t>24.01.2026</t>
        </is>
      </c>
      <c r="B9" s="4" t="inlineStr">
        <is>
          <t>DOK-007</t>
        </is>
      </c>
      <c r="C9" s="4" t="inlineStr">
        <is>
          <t>Vydavok</t>
        </is>
      </c>
      <c r="D9" s="5" t="inlineStr">
        <is>
          <t>Obcerstvenie pre klienta</t>
        </is>
      </c>
      <c r="E9" s="5" t="inlineStr">
        <is>
          <t>Lukas Varga</t>
        </is>
      </c>
      <c r="F9" s="4" t="inlineStr">
        <is>
          <t>Trnava</t>
        </is>
      </c>
      <c r="G9" s="5" t="inlineStr">
        <is>
          <t>78901234</t>
        </is>
      </c>
      <c r="H9" s="5" t="inlineStr">
        <is>
          <t>SK2078901234</t>
        </is>
      </c>
      <c r="I9" s="6" t="n">
        <v>48</v>
      </c>
      <c r="J9" s="7" t="n">
        <v>0.1</v>
      </c>
      <c r="K9" s="6">
        <f>IF(J9=0.2,I9*J9,IF(J9=0.1,I9*J9,IF(J9=0.05,I9*J9,0)))</f>
        <v/>
      </c>
      <c r="L9" s="6">
        <f>I9+K9</f>
        <v/>
      </c>
      <c r="M9" s="6">
        <f>M8+IF(C9="Prijem",L9,-L9)</f>
        <v/>
      </c>
      <c r="N9" s="5" t="inlineStr">
        <is>
          <t>Pracovny obed</t>
        </is>
      </c>
    </row>
    <row r="10" ht="20" customHeight="1">
      <c r="A10" s="8" t="inlineStr">
        <is>
          <t>28.01.2026</t>
        </is>
      </c>
      <c r="B10" s="9" t="inlineStr">
        <is>
          <t>DOK-008</t>
        </is>
      </c>
      <c r="C10" s="9" t="inlineStr">
        <is>
          <t>Vydavok</t>
        </is>
      </c>
      <c r="D10" s="10" t="inlineStr">
        <is>
          <t>Parkovanie a cestovne</t>
        </is>
      </c>
      <c r="E10" s="10" t="inlineStr">
        <is>
          <t>Eva Simkova</t>
        </is>
      </c>
      <c r="F10" s="9" t="inlineStr">
        <is>
          <t>Trencin</t>
        </is>
      </c>
      <c r="G10" s="10" t="inlineStr">
        <is>
          <t>89012345</t>
        </is>
      </c>
      <c r="H10" s="10" t="inlineStr">
        <is>
          <t>SK2089012345</t>
        </is>
      </c>
      <c r="I10" s="11" t="n">
        <v>45</v>
      </c>
      <c r="J10" s="12" t="n">
        <v>0.2</v>
      </c>
      <c r="K10" s="11">
        <f>IF(J10=0.2,I10*J10,IF(J10=0.1,I10*J10,IF(J10=0.05,I10*J10,0)))</f>
        <v/>
      </c>
      <c r="L10" s="11">
        <f>I10+K10</f>
        <v/>
      </c>
      <c r="M10" s="11">
        <f>M9+IF(C10="Prijem",L10,-L10)</f>
        <v/>
      </c>
      <c r="N10" s="10" t="inlineStr">
        <is>
          <t>Parkovanie mesacne</t>
        </is>
      </c>
    </row>
    <row r="11" ht="20" customHeight="1">
      <c r="A11" s="3" t="inlineStr">
        <is>
          <t>31.01.2026</t>
        </is>
      </c>
      <c r="B11" s="4" t="inlineStr">
        <is>
          <t>DOK-009</t>
        </is>
      </c>
      <c r="C11" s="4" t="inlineStr">
        <is>
          <t>Prijem</t>
        </is>
      </c>
      <c r="D11" s="5" t="inlineStr">
        <is>
          <t>Predaj sluzieb - grafika</t>
        </is>
      </c>
      <c r="E11" s="5" t="inlineStr">
        <is>
          <t>Tomas Kmet</t>
        </is>
      </c>
      <c r="F11" s="4" t="inlineStr">
        <is>
          <t>Poprad</t>
        </is>
      </c>
      <c r="G11" s="5" t="inlineStr">
        <is>
          <t>90123456</t>
        </is>
      </c>
      <c r="H11" s="5" t="inlineStr">
        <is>
          <t>SK2090123456</t>
        </is>
      </c>
      <c r="I11" s="6" t="n">
        <v>320</v>
      </c>
      <c r="J11" s="7" t="n">
        <v>0.2</v>
      </c>
      <c r="K11" s="6">
        <f>IF(J11=0.2,I11*J11,IF(J11=0.1,I11*J11,IF(J11=0.05,I11*J11,0)))</f>
        <v/>
      </c>
      <c r="L11" s="6">
        <f>I11+K11</f>
        <v/>
      </c>
      <c r="M11" s="6">
        <f>M10+IF(C11="Prijem",L11,-L11)</f>
        <v/>
      </c>
      <c r="N11" s="5" t="inlineStr">
        <is>
          <t>Graficky navrh</t>
        </is>
      </c>
    </row>
    <row r="12" ht="20" customHeight="1">
      <c r="A12" s="8" t="inlineStr">
        <is>
          <t>05.02.2026</t>
        </is>
      </c>
      <c r="B12" s="9" t="inlineStr">
        <is>
          <t>DOK-010</t>
        </is>
      </c>
      <c r="C12" s="9" t="inlineStr">
        <is>
          <t>Vydavok</t>
        </is>
      </c>
      <c r="D12" s="10" t="inlineStr">
        <is>
          <t>Nakup drobneho naradia</t>
        </is>
      </c>
      <c r="E12" s="10" t="inlineStr">
        <is>
          <t>Jan Novak</t>
        </is>
      </c>
      <c r="F12" s="9" t="inlineStr">
        <is>
          <t>Bratislava</t>
        </is>
      </c>
      <c r="G12" s="10" t="inlineStr">
        <is>
          <t>12345678</t>
        </is>
      </c>
      <c r="H12" s="10" t="inlineStr">
        <is>
          <t>SK2012345678</t>
        </is>
      </c>
      <c r="I12" s="11" t="n">
        <v>95</v>
      </c>
      <c r="J12" s="12" t="n">
        <v>0.2</v>
      </c>
      <c r="K12" s="11">
        <f>IF(J12=0.2,I12*J12,IF(J12=0.1,I12*J12,IF(J12=0.05,I12*J12,0)))</f>
        <v/>
      </c>
      <c r="L12" s="11">
        <f>I12+K12</f>
        <v/>
      </c>
      <c r="M12" s="11">
        <f>M11+IF(C12="Prijem",L12,-L12)</f>
        <v/>
      </c>
      <c r="N12" s="10" t="inlineStr">
        <is>
          <t>Skrutkovac, klieste</t>
        </is>
      </c>
    </row>
    <row r="13"/>
    <row r="14" ht="22" customHeight="1">
      <c r="A14" s="2" t="inlineStr">
        <is>
          <t>SUHRN</t>
        </is>
      </c>
      <c r="H14" s="13" t="inlineStr">
        <is>
          <t>Sucet bez DPH:</t>
        </is>
      </c>
      <c r="I14" s="14">
        <f>SUM(I3:I12)</f>
        <v/>
      </c>
      <c r="J14" s="13" t="inlineStr">
        <is>
          <t>Sucet DPH:</t>
        </is>
      </c>
      <c r="K14" s="14" t="inlineStr">
        <is>
          <t>Sucet spolu:</t>
        </is>
      </c>
      <c r="L14" s="14">
        <f>SUM(L3:L12)</f>
        <v/>
      </c>
    </row>
  </sheetData>
  <mergeCells count="1">
    <mergeCell ref="A1:N1"/>
  </mergeCells>
  <conditionalFormatting sqref="M3:M12">
    <cfRule type="expression" priority="1" dxfId="0" stopIfTrue="1">
      <formula>AND(C3="Prijem",M3&lt;&gt;"")</formula>
    </cfRule>
    <cfRule type="expression" priority="2" dxfId="1" stopIfTrue="1">
      <formula>AND(C3="Vydavok",M3&lt;&gt;"")</formula>
    </cfRule>
  </conditionalFormatting>
  <dataValidations count="2">
    <dataValidation sqref="C3:C32" showErrorMessage="1" showInputMessage="1" allowBlank="0" type="list">
      <formula1>"Prijem,Vydavok"</formula1>
    </dataValidation>
    <dataValidation sqref="J3:J32" showErrorMessage="1" showInputMessage="1" allowBlank="0" type="list">
      <formula1>"0%,5%,10%,20%"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20" customWidth="1" min="4" max="4"/>
    <col width="18" customWidth="1" min="5" max="5"/>
    <col width="4" customWidth="1" min="6" max="6"/>
    <col width="20" customWidth="1" min="7" max="7"/>
    <col width="18" customWidth="1" min="8" max="8"/>
  </cols>
  <sheetData>
    <row r="1" ht="34" customHeight="1">
      <c r="A1" s="15" t="inlineStr">
        <is>
          <t>PREHLAD - Pokladnicna kniha 2026</t>
        </is>
      </c>
      <c r="B1" s="30" t="n"/>
      <c r="C1" s="30" t="n"/>
      <c r="D1" s="30" t="n"/>
      <c r="E1" s="30" t="n"/>
      <c r="F1" s="30" t="n"/>
      <c r="G1" s="30" t="n"/>
      <c r="H1" s="31" t="n"/>
    </row>
    <row r="2" ht="22" customHeight="1">
      <c r="A2" s="16" t="inlineStr">
        <is>
          <t>Pociatocny stav hotovosti</t>
        </is>
      </c>
      <c r="B2" s="17">
        <f>1000.0</f>
        <v/>
      </c>
    </row>
    <row r="3" ht="22" customHeight="1">
      <c r="A3" s="16" t="inlineStr">
        <is>
          <t>Celkove prijmy</t>
        </is>
      </c>
      <c r="B3" s="17">
        <f>SUMIF('Pokladnicna kniha'!C:C,"Prijem",'Pokladnicna kniha'!L:L)</f>
        <v/>
      </c>
    </row>
    <row r="4" ht="22" customHeight="1">
      <c r="A4" s="16" t="inlineStr">
        <is>
          <t>Celkove vydavky</t>
        </is>
      </c>
      <c r="B4" s="17">
        <f>SUMIF('Pokladnicna kniha'!C:C,"Vydavok",'Pokladnicna kniha'!L:L)</f>
        <v/>
      </c>
    </row>
    <row r="5" ht="22" customHeight="1">
      <c r="A5" s="16" t="inlineStr">
        <is>
          <t>Konecny stav hotovosti</t>
        </is>
      </c>
      <c r="B5" s="17">
        <f>B2+B3-B4</f>
        <v/>
      </c>
    </row>
    <row r="6" ht="22" customHeight="1">
      <c r="A6" s="16" t="inlineStr">
        <is>
          <t>Pocet prijmov</t>
        </is>
      </c>
      <c r="B6" s="18">
        <f>COUNTIF('Pokladnicna kniha'!C:C,"Prijem")</f>
        <v/>
      </c>
    </row>
    <row r="7" ht="22" customHeight="1">
      <c r="A7" s="16" t="inlineStr">
        <is>
          <t>Pocet vydavkov</t>
        </is>
      </c>
      <c r="B7" s="18">
        <f>COUNTIF('Pokladnicna kniha'!C:C,"Vydavok")</f>
        <v/>
      </c>
    </row>
    <row r="8" ht="22" customHeight="1">
      <c r="A8" s="16" t="inlineStr">
        <is>
          <t>Priemerna vyska dokladu</t>
        </is>
      </c>
      <c r="B8" s="17">
        <f>IFERROR(AVERAGE('Pokladnicna kniha'!L2:L1000),0)</f>
        <v/>
      </c>
    </row>
    <row r="9" ht="22" customHeight="1">
      <c r="A9" s="16" t="inlineStr">
        <is>
          <t>Podiel vydavkov na prijmoch</t>
        </is>
      </c>
      <c r="B9" s="19">
        <f>IFERROR(B4/B3,0)</f>
        <v/>
      </c>
    </row>
    <row r="10"/>
    <row r="11">
      <c r="A11" s="20" t="inlineStr">
        <is>
          <t>Datum spravy:</t>
        </is>
      </c>
      <c r="B11" s="21">
        <f>TODAY()</f>
        <v/>
      </c>
    </row>
    <row r="12"/>
    <row r="13" ht="20" customHeight="1">
      <c r="A13" s="22" t="inlineStr">
        <is>
          <t>Vyvoj hotovostneho stavu</t>
        </is>
      </c>
      <c r="D13" s="23" t="inlineStr">
        <is>
          <t>Datum</t>
        </is>
      </c>
      <c r="E13" s="23" t="inlineStr">
        <is>
          <t>Hotovostny stav</t>
        </is>
      </c>
    </row>
    <row r="14" ht="18" customHeight="1">
      <c r="D14" s="24" t="inlineStr">
        <is>
          <t>03.01.2026</t>
        </is>
      </c>
      <c r="E14" s="25">
        <f>'Pokladnicna kniha'!M3</f>
        <v/>
      </c>
      <c r="G14" s="23" t="inlineStr">
        <is>
          <t>Typ</t>
        </is>
      </c>
      <c r="H14" s="23" t="inlineStr">
        <is>
          <t>Suma (EUR)</t>
        </is>
      </c>
    </row>
    <row r="15" ht="18" customHeight="1">
      <c r="D15" s="24" t="inlineStr">
        <is>
          <t>07.01.2026</t>
        </is>
      </c>
      <c r="E15" s="25">
        <f>'Pokladnicna kniha'!M4</f>
        <v/>
      </c>
      <c r="G15" s="26" t="inlineStr">
        <is>
          <t>Prijmy</t>
        </is>
      </c>
      <c r="H15" s="27">
        <f>SUMIF('Pokladnicna kniha'!C:C,"Prijem",'Pokladnicna kniha'!L:L)</f>
        <v/>
      </c>
    </row>
    <row r="16" ht="18" customHeight="1">
      <c r="D16" s="24" t="inlineStr">
        <is>
          <t>10.01.2026</t>
        </is>
      </c>
      <c r="E16" s="25">
        <f>'Pokladnicna kniha'!M5</f>
        <v/>
      </c>
      <c r="G16" s="26" t="inlineStr">
        <is>
          <t>Vydavky</t>
        </is>
      </c>
      <c r="H16" s="28">
        <f>SUMIF('Pokladnicna kniha'!C:C,"Vydavok",'Pokladnicna kniha'!L:L)</f>
        <v/>
      </c>
    </row>
    <row r="17" ht="18" customHeight="1">
      <c r="D17" s="24" t="inlineStr">
        <is>
          <t>14.01.2026</t>
        </is>
      </c>
      <c r="E17" s="25">
        <f>'Pokladnicna kniha'!M6</f>
        <v/>
      </c>
    </row>
    <row r="18" ht="18" customHeight="1">
      <c r="D18" s="24" t="inlineStr">
        <is>
          <t>17.01.2026</t>
        </is>
      </c>
      <c r="E18" s="25">
        <f>'Pokladnicna kniha'!M7</f>
        <v/>
      </c>
    </row>
    <row r="19" ht="18" customHeight="1">
      <c r="D19" s="24" t="inlineStr">
        <is>
          <t>21.01.2026</t>
        </is>
      </c>
      <c r="E19" s="25">
        <f>'Pokladnicna kniha'!M8</f>
        <v/>
      </c>
    </row>
    <row r="20" ht="18" customHeight="1">
      <c r="D20" s="24" t="inlineStr">
        <is>
          <t>24.01.2026</t>
        </is>
      </c>
      <c r="E20" s="25">
        <f>'Pokladnicna kniha'!M9</f>
        <v/>
      </c>
    </row>
    <row r="21" ht="18" customHeight="1">
      <c r="D21" s="24" t="inlineStr">
        <is>
          <t>28.01.2026</t>
        </is>
      </c>
      <c r="E21" s="25">
        <f>'Pokladnicna kniha'!M10</f>
        <v/>
      </c>
    </row>
    <row r="22" ht="18" customHeight="1">
      <c r="D22" s="24" t="inlineStr">
        <is>
          <t>31.01.2026</t>
        </is>
      </c>
      <c r="E22" s="25">
        <f>'Pokladnicna kniha'!M11</f>
        <v/>
      </c>
    </row>
    <row r="23" ht="18" customHeight="1">
      <c r="D23" s="24" t="inlineStr">
        <is>
          <t>05.02.2026</t>
        </is>
      </c>
      <c r="E23" s="25">
        <f>'Pokladnicna kniha'!M12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5" customWidth="1" min="3" max="3"/>
    <col width="20" customWidth="1" min="4" max="4"/>
  </cols>
  <sheetData>
    <row r="1" ht="34" customHeight="1">
      <c r="B1" s="15" t="inlineStr">
        <is>
          <t>POKYNY NA POUZIVANIE POKLADNICNEJ KNIHY</t>
        </is>
      </c>
      <c r="C1" s="30" t="n"/>
      <c r="D1" s="31" t="n"/>
    </row>
    <row r="2"/>
    <row r="3" ht="24" customHeight="1">
      <c r="B3" s="29" t="inlineStr">
        <is>
          <t>1. UCEL DOKUMENTU</t>
        </is>
      </c>
      <c r="C3" s="30" t="n"/>
      <c r="D3" s="31" t="n"/>
    </row>
    <row r="4" ht="20" customHeight="1">
      <c r="B4" s="16" t="inlineStr">
        <is>
          <t>Co to je:</t>
        </is>
      </c>
      <c r="C4" s="5" t="inlineStr">
        <is>
          <t>Pokladnicna kniha sluzi na evidenciu vsetkych hotovostnych prijmov a vydavkov firmy alebo zivnostnika.</t>
        </is>
      </c>
    </row>
    <row r="5" ht="20" customHeight="1">
      <c r="B5" s="16" t="inlineStr">
        <is>
          <t>Pravny zaklad:</t>
        </is>
      </c>
      <c r="C5" s="5" t="inlineStr">
        <is>
          <t>Vedenie pokladnicnej knihy je povinne podla zakona o uctovnictve c. 431/2002 Z.z.</t>
        </is>
      </c>
    </row>
    <row r="6" ht="20" customHeight="1">
      <c r="B6" s="16" t="inlineStr">
        <is>
          <t>Rok:</t>
        </is>
      </c>
      <c r="C6" s="5" t="inlineStr">
        <is>
          <t>Tento vzor pokryva rok 2026. Pre kazdy rok odporucame novy subor.</t>
        </is>
      </c>
    </row>
    <row r="7"/>
    <row r="8" ht="24" customHeight="1">
      <c r="B8" s="29" t="inlineStr">
        <is>
          <t>2. LIST POKLADNICNA KNIHA</t>
        </is>
      </c>
      <c r="C8" s="30" t="n"/>
      <c r="D8" s="31" t="n"/>
    </row>
    <row r="9" ht="20" customHeight="1">
      <c r="B9" s="16" t="inlineStr">
        <is>
          <t>Datum (A):</t>
        </is>
      </c>
      <c r="C9" s="5" t="inlineStr">
        <is>
          <t>Zadajte datum pohybu vo formate DD.MM.YYYY (napr. 05.02.2026).</t>
        </is>
      </c>
    </row>
    <row r="10" ht="20" customHeight="1">
      <c r="B10" s="16" t="inlineStr">
        <is>
          <t>Doklad c. (B):</t>
        </is>
      </c>
      <c r="C10" s="5" t="inlineStr">
        <is>
          <t>Unikatne cislo dokladu (napr. DOK-001). Kazdy pohyb musi mat doklad.</t>
        </is>
      </c>
    </row>
    <row r="11" ht="20" customHeight="1">
      <c r="B11" s="16" t="inlineStr">
        <is>
          <t>Typ pohybu (C):</t>
        </is>
      </c>
      <c r="C11" s="5" t="inlineStr">
        <is>
          <t>Vyberte z rozbalavaciho zoznamu: Prijem alebo Vydavok.</t>
        </is>
      </c>
    </row>
    <row r="12" ht="20" customHeight="1">
      <c r="B12" s="16" t="inlineStr">
        <is>
          <t>Opis operacie (D):</t>
        </is>
      </c>
      <c r="C12" s="5" t="inlineStr">
        <is>
          <t>Strucny popis, napr. 'Kancelarske potreby', 'Uhrada faktury'.</t>
        </is>
      </c>
    </row>
    <row r="13" ht="20" customHeight="1">
      <c r="B13" s="16" t="inlineStr">
        <is>
          <t>Partner (E):</t>
        </is>
      </c>
      <c r="C13" s="5" t="inlineStr">
        <is>
          <t>Meno alebo nazov obchodneho partnera.</t>
        </is>
      </c>
    </row>
    <row r="14" ht="20" customHeight="1">
      <c r="B14" s="16" t="inlineStr">
        <is>
          <t>Mesto (F):</t>
        </is>
      </c>
      <c r="C14" s="5" t="inlineStr">
        <is>
          <t>Sidlo partnera.</t>
        </is>
      </c>
    </row>
    <row r="15" ht="20" customHeight="1">
      <c r="B15" s="16" t="inlineStr">
        <is>
          <t>ICO (G) / DIC (H):</t>
        </is>
      </c>
      <c r="C15" s="5" t="inlineStr">
        <is>
          <t>Identifikacne cisla partnera - povinne pre firmy.</t>
        </is>
      </c>
    </row>
    <row r="16" ht="20" customHeight="1">
      <c r="B16" s="16" t="inlineStr">
        <is>
          <t>Suma bez DPH (I):</t>
        </is>
      </c>
      <c r="C16" s="5" t="inlineStr">
        <is>
          <t>Zadajte ciastku bez dane z pridanej hodnoty v EUR.</t>
        </is>
      </c>
    </row>
    <row r="17" ht="20" customHeight="1">
      <c r="B17" s="16" t="inlineStr">
        <is>
          <t>Sadzba DPH (J):</t>
        </is>
      </c>
      <c r="C17" s="5" t="inlineStr">
        <is>
          <t>Vyberte sadzbu: 20%, 10% alebo 5%. Pre neplatcov DPH pouzite 0%.</t>
        </is>
      </c>
    </row>
    <row r="18" ht="20" customHeight="1">
      <c r="B18" s="16" t="inlineStr">
        <is>
          <t>DPH (K):</t>
        </is>
      </c>
      <c r="C18" s="5" t="inlineStr">
        <is>
          <t>AUTOMATICKY vypocitane: Suma bez DPH x Sadzba DPH.</t>
        </is>
      </c>
    </row>
    <row r="19" ht="20" customHeight="1">
      <c r="B19" s="16" t="inlineStr">
        <is>
          <t>Suma spolu (L):</t>
        </is>
      </c>
      <c r="C19" s="5" t="inlineStr">
        <is>
          <t>AUTOMATICKY vypocitane: Suma bez DPH + DPH.</t>
        </is>
      </c>
    </row>
    <row r="20" ht="20" customHeight="1">
      <c r="B20" s="16" t="inlineStr">
        <is>
          <t>Hotovostny stav (M):</t>
        </is>
      </c>
      <c r="C20" s="5" t="inlineStr">
        <is>
          <t>AUTOMATICKY: priebezny zostatok po kazdej transakcii.</t>
        </is>
      </c>
    </row>
    <row r="21" ht="20" customHeight="1">
      <c r="B21" s="16" t="inlineStr">
        <is>
          <t>Poznamka (N):</t>
        </is>
      </c>
      <c r="C21" s="5" t="inlineStr">
        <is>
          <t>Volitelne: doplnujuce informacie.</t>
        </is>
      </c>
    </row>
    <row r="22"/>
    <row r="23" ht="24" customHeight="1">
      <c r="B23" s="29" t="inlineStr">
        <is>
          <t>3. LIST PREHLAD</t>
        </is>
      </c>
      <c r="C23" s="30" t="n"/>
      <c r="D23" s="31" t="n"/>
    </row>
    <row r="24" ht="20" customHeight="1">
      <c r="B24" s="16" t="inlineStr">
        <is>
          <t>KPI blok:</t>
        </is>
      </c>
      <c r="C24" s="5" t="inlineStr">
        <is>
          <t>Zobrazuje celkove prijmy, vydavky, pociatocny a konecny stav hotovosti.</t>
        </is>
      </c>
    </row>
    <row r="25" ht="20" customHeight="1">
      <c r="B25" s="16" t="inlineStr">
        <is>
          <t>Grafy:</t>
        </is>
      </c>
      <c r="C25" s="5" t="inlineStr">
        <is>
          <t>Tri grafy: vyvoj stavu hotovosti, stlpcovy graf prijmov/vydavkov, kolacovy podiel.</t>
        </is>
      </c>
    </row>
    <row r="26" ht="20" customHeight="1">
      <c r="B26" s="16" t="inlineStr">
        <is>
          <t>Automaticke:</t>
        </is>
      </c>
      <c r="C26" s="5" t="inlineStr">
        <is>
          <t>Vsetky hodnoty sa aktualizuju automaticky po zmene v liste Pokladnicna kniha.</t>
        </is>
      </c>
    </row>
    <row r="27"/>
    <row r="28" ht="24" customHeight="1">
      <c r="B28" s="29" t="inlineStr">
        <is>
          <t>4. DOLEZITE UPOZORNENIA</t>
        </is>
      </c>
      <c r="C28" s="30" t="n"/>
      <c r="D28" s="31" t="n"/>
    </row>
    <row r="29" ht="20" customHeight="1">
      <c r="B29" s="16" t="inlineStr">
        <is>
          <t>Zalohovanie:</t>
        </is>
      </c>
      <c r="C29" s="5" t="inlineStr">
        <is>
          <t>Pravidelne zalohovat subor - idealne denne pri aktivnom pouzivani.</t>
        </is>
      </c>
    </row>
    <row r="30" ht="20" customHeight="1">
      <c r="B30" s="16" t="inlineStr">
        <is>
          <t>Chronologia:</t>
        </is>
      </c>
      <c r="C30" s="5" t="inlineStr">
        <is>
          <t>Zaznamy zadavajte chronologicky podla datumu dokladu.</t>
        </is>
      </c>
    </row>
    <row r="31" ht="20" customHeight="1">
      <c r="B31" s="16" t="inlineStr">
        <is>
          <t>Doklady:</t>
        </is>
      </c>
      <c r="C31" s="5" t="inlineStr">
        <is>
          <t>Kazdy zaznam musi mat fyzicky doklad (uctenka, pokladnicny blok, faktura).</t>
        </is>
      </c>
    </row>
    <row r="32" ht="20" customHeight="1">
      <c r="B32" s="16" t="inlineStr">
        <is>
          <t>Uzavierka:</t>
        </is>
      </c>
      <c r="C32" s="5" t="inlineStr">
        <is>
          <t>Na konci mesiaca/roka vytlacte a archivujte spolu s fyzickymi dokladmi.</t>
        </is>
      </c>
    </row>
    <row r="33" ht="20" customHeight="1">
      <c r="B33" s="16" t="inlineStr">
        <is>
          <t>DPH neplatci:</t>
        </is>
      </c>
      <c r="C33" s="5" t="inlineStr">
        <is>
          <t>Ak nie ste platcom DPH, v stlpci J zadavajte 0% a v stlpci K bude 0,00 EUR.</t>
        </is>
      </c>
    </row>
    <row r="34"/>
    <row r="35">
      <c r="B35" s="32" t="inlineStr">
        <is>
          <t>2026 - Pokladnicna kniha | Vzor pre slovensky trh | Format: DD.MM.YYYY | Mena: EUR</t>
        </is>
      </c>
      <c r="C35" s="30" t="n"/>
      <c r="D35" s="31" t="n"/>
    </row>
  </sheetData>
  <mergeCells count="6">
    <mergeCell ref="B1:D1"/>
    <mergeCell ref="B3:D3"/>
    <mergeCell ref="B8:D8"/>
    <mergeCell ref="B23:D23"/>
    <mergeCell ref="B28:D28"/>
    <mergeCell ref="B35:D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2026-06-17T02:59:29Z</dcterms:created>
  <dcterms:modified xmlns:dcterms="http://purl.org/dc/terms/" xmlns:xsi="http://www.w3.org/2001/XMLSchema-instance" xsi:type="dcterms:W3CDTF">2026-06-17T02:59:29Z</dcterms:modified>
</cp:coreProperties>
</file>