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ktový plán" sheetId="1" state="visible" r:id="rId1"/>
    <sheet xmlns:r="http://schemas.openxmlformats.org/officeDocument/2006/relationships" name="Sumár a dashboar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 ##0.00 &quot;€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6"/>
    </font>
    <font>
      <name val="Calibri"/>
      <i val="1"/>
      <color rgb="0064748B"/>
      <sz val="10"/>
    </font>
    <font>
      <name val="Calibri"/>
      <b val="1"/>
      <color rgb="00C8102E"/>
      <sz val="10"/>
    </font>
    <font>
      <name val="Calibri"/>
      <b val="1"/>
      <color rgb="001E293B"/>
      <sz val="14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C8102E"/>
      <sz val="11"/>
    </font>
    <font>
      <name val="Calibri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FF1F2"/>
      </patternFill>
    </fill>
    <fill>
      <patternFill patternType="solid">
        <fgColor rgb="00F0F9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1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9" fontId="2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center" vertical="center" wrapText="1"/>
    </xf>
    <xf numFmtId="1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9" fontId="2" fillId="5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1" fontId="6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9" fontId="6" fillId="7" borderId="1" applyAlignment="1" pivotButton="0" quotePrefix="0" xfId="0">
      <alignment horizontal="center" vertical="center" wrapText="1"/>
    </xf>
    <xf numFmtId="0" fontId="7" fillId="8" borderId="0" pivotButton="0" quotePrefix="0" xfId="0"/>
    <xf numFmtId="0" fontId="2" fillId="0" borderId="0" pivotButton="0" quotePrefix="0" xfId="0"/>
    <xf numFmtId="1" fontId="8" fillId="0" borderId="0" pivotButton="0" quotePrefix="0" xfId="0"/>
    <xf numFmtId="165" fontId="0" fillId="0" borderId="0" pivotButton="0" quotePrefix="0" xfId="0"/>
    <xf numFmtId="9" fontId="2" fillId="0" borderId="0" pivotButton="0" quotePrefix="0" xfId="0"/>
    <xf numFmtId="0" fontId="9" fillId="2" borderId="0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center" vertical="center" wrapText="1"/>
    </xf>
    <xf numFmtId="165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Počet úloh podľa stavu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'Sumár a dashboard'!B9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'Sumár a dashboard'!$A$10:$A$13</f>
            </numRef>
          </cat>
          <val>
            <numRef>
              <f>'Sumár a dashboard'!$B$10:$B$13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Stav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Počet úloh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Rozpočet vs. Skutočné náklady</a:t>
            </a:r>
          </a:p>
        </rich>
      </tx>
    </title>
    <plotArea>
      <pieChart>
        <varyColors val="1"/>
        <ser>
          <idx val="0"/>
          <order val="0"/>
          <tx>
            <strRef>
              <f>'Sumár a dashboard'!E9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'Sumár a dashboard'!$D$10:$D$11</f>
            </numRef>
          </cat>
          <val>
            <numRef>
              <f>'Sumár a dashboard'!$E$10:$E$11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% dokončenia úloh</a:t>
            </a:r>
          </a:p>
        </rich>
      </tx>
    </title>
    <plotArea>
      <lineChart>
        <grouping val="standard"/>
        <ser>
          <idx val="0"/>
          <order val="0"/>
          <tx>
            <strRef>
              <f>'Sumár a dashboard'!H9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'Sumár a dashboard'!$G$10:$G$19</f>
            </numRef>
          </cat>
          <val>
            <numRef>
              <f>'Sumár a dashboard'!$H$10:$H$19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Úloha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dokončenia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14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30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28" customWidth="1" min="3" max="3"/>
    <col width="20" customWidth="1" min="4" max="4"/>
    <col width="20" customWidth="1" min="5" max="5"/>
    <col width="16" customWidth="1" min="6" max="6"/>
    <col width="12" customWidth="1" min="7" max="7"/>
    <col width="16" customWidth="1" min="8" max="8"/>
    <col width="14" customWidth="1" min="9" max="9"/>
    <col width="14" customWidth="1" min="10" max="10"/>
    <col width="12" customWidth="1" min="11" max="11"/>
    <col width="12" customWidth="1" min="12" max="12"/>
    <col width="12" customWidth="1" min="13" max="13"/>
    <col width="14" customWidth="1" min="14" max="14"/>
    <col width="16" customWidth="1" min="15" max="15"/>
    <col width="14" customWidth="1" min="16" max="16"/>
    <col width="13" customWidth="1" min="17" max="17"/>
    <col width="10" customWidth="1" min="18" max="18"/>
    <col width="28" customWidth="1" min="19" max="19"/>
  </cols>
  <sheetData>
    <row r="1" ht="32" customHeight="1">
      <c r="A1" s="1" t="inlineStr">
        <is>
          <t>ID</t>
        </is>
      </c>
      <c r="B1" s="1" t="inlineStr">
        <is>
          <t>Fáza</t>
        </is>
      </c>
      <c r="C1" s="1" t="inlineStr">
        <is>
          <t>Názov úlohy</t>
        </is>
      </c>
      <c r="D1" s="1" t="inlineStr">
        <is>
          <t>Zodpovedná osoba</t>
        </is>
      </c>
      <c r="E1" s="1" t="inlineStr">
        <is>
          <t>Firma / tím</t>
        </is>
      </c>
      <c r="F1" s="1" t="inlineStr">
        <is>
          <t>Mesto</t>
        </is>
      </c>
      <c r="G1" s="1" t="inlineStr">
        <is>
          <t>Priorita</t>
        </is>
      </c>
      <c r="H1" s="1" t="inlineStr">
        <is>
          <t>Stav</t>
        </is>
      </c>
      <c r="I1" s="1" t="inlineStr">
        <is>
          <t>Dátum začiatku</t>
        </is>
      </c>
      <c r="J1" s="1" t="inlineStr">
        <is>
          <t>Dátum ukončenia</t>
        </is>
      </c>
      <c r="K1" s="1" t="inlineStr">
        <is>
          <t>Plan. hod.</t>
        </is>
      </c>
      <c r="L1" s="1" t="inlineStr">
        <is>
          <t>Odprac. hod.</t>
        </is>
      </c>
      <c r="M1" s="1" t="inlineStr">
        <is>
          <t>Zostáva hod.</t>
        </is>
      </c>
      <c r="N1" s="1" t="inlineStr">
        <is>
          <t>Rozpočet (€)</t>
        </is>
      </c>
      <c r="O1" s="1" t="inlineStr">
        <is>
          <t>Skut. náklady (€)</t>
        </is>
      </c>
      <c r="P1" s="1" t="inlineStr">
        <is>
          <t>Odchýlka (€)</t>
        </is>
      </c>
      <c r="Q1" s="1" t="inlineStr">
        <is>
          <t>% dokončenia</t>
        </is>
      </c>
      <c r="R1" s="1" t="inlineStr">
        <is>
          <t>Riziko</t>
        </is>
      </c>
      <c r="S1" s="1" t="inlineStr">
        <is>
          <t>Poznámka</t>
        </is>
      </c>
    </row>
    <row r="2">
      <c r="A2" s="2" t="inlineStr">
        <is>
          <t>P-01</t>
        </is>
      </c>
      <c r="B2" s="3" t="inlineStr">
        <is>
          <t>Inicializácia</t>
        </is>
      </c>
      <c r="C2" s="3" t="inlineStr">
        <is>
          <t>Analýza požiadaviek</t>
        </is>
      </c>
      <c r="D2" s="3" t="inlineStr">
        <is>
          <t>Ján Novák</t>
        </is>
      </c>
      <c r="E2" s="3" t="inlineStr">
        <is>
          <t>Alpha Solutions s.r.o.</t>
        </is>
      </c>
      <c r="F2" s="3" t="inlineStr">
        <is>
          <t>Bratislava</t>
        </is>
      </c>
      <c r="G2" s="2" t="inlineStr">
        <is>
          <t>Vysoká</t>
        </is>
      </c>
      <c r="H2" s="2" t="inlineStr">
        <is>
          <t>Dokončené</t>
        </is>
      </c>
      <c r="I2" s="31" t="n">
        <v>46056</v>
      </c>
      <c r="J2" s="31" t="n">
        <v>46065</v>
      </c>
      <c r="K2" s="5" t="n">
        <v>24</v>
      </c>
      <c r="L2" s="5" t="n">
        <v>24</v>
      </c>
      <c r="M2" s="6">
        <f>MAX(0,K2-L2)</f>
        <v/>
      </c>
      <c r="N2" s="32" t="n">
        <v>2400</v>
      </c>
      <c r="O2" s="32" t="n">
        <v>2350</v>
      </c>
      <c r="P2" s="33">
        <f>O2-N2</f>
        <v/>
      </c>
      <c r="Q2" s="9">
        <f>IFERROR(L2/K2,0)</f>
        <v/>
      </c>
      <c r="R2" s="2">
        <f>IF(AND(IFERROR(L2/K2,0)&lt;0.5,H2&lt;&gt;"Dokončené"),"Vysoké","Bežné")</f>
        <v/>
      </c>
      <c r="S2" s="3" t="inlineStr">
        <is>
          <t>Schválené zákazníkom</t>
        </is>
      </c>
    </row>
    <row r="3">
      <c r="A3" s="10" t="inlineStr">
        <is>
          <t>P-02</t>
        </is>
      </c>
      <c r="B3" s="11" t="inlineStr">
        <is>
          <t>Návrh</t>
        </is>
      </c>
      <c r="C3" s="11" t="inlineStr">
        <is>
          <t>Návrh UX/UI</t>
        </is>
      </c>
      <c r="D3" s="11" t="inlineStr">
        <is>
          <t>Mária Kováčová</t>
        </is>
      </c>
      <c r="E3" s="11" t="inlineStr">
        <is>
          <t>DesignStudio k.s.</t>
        </is>
      </c>
      <c r="F3" s="11" t="inlineStr">
        <is>
          <t>Košice</t>
        </is>
      </c>
      <c r="G3" s="10" t="inlineStr">
        <is>
          <t>Vysoká</t>
        </is>
      </c>
      <c r="H3" s="10" t="inlineStr">
        <is>
          <t>Rozpracované</t>
        </is>
      </c>
      <c r="I3" s="34" t="n">
        <v>46063</v>
      </c>
      <c r="J3" s="34" t="n">
        <v>46081</v>
      </c>
      <c r="K3" s="5" t="n">
        <v>40</v>
      </c>
      <c r="L3" s="5" t="n">
        <v>28</v>
      </c>
      <c r="M3" s="13">
        <f>MAX(0,K3-L3)</f>
        <v/>
      </c>
      <c r="N3" s="32" t="n">
        <v>4000</v>
      </c>
      <c r="O3" s="32" t="n">
        <v>3200</v>
      </c>
      <c r="P3" s="35">
        <f>O3-N3</f>
        <v/>
      </c>
      <c r="Q3" s="15">
        <f>IFERROR(L3/K3,0)</f>
        <v/>
      </c>
      <c r="R3" s="10">
        <f>IF(AND(IFERROR(L3/K3,0)&lt;0.5,H3&lt;&gt;"Dokončené"),"Vysoké","Bežné")</f>
        <v/>
      </c>
      <c r="S3" s="11" t="inlineStr">
        <is>
          <t>Čaká na schválenie dizajnu</t>
        </is>
      </c>
    </row>
    <row r="4">
      <c r="A4" s="2" t="inlineStr">
        <is>
          <t>P-03</t>
        </is>
      </c>
      <c r="B4" s="3" t="inlineStr">
        <is>
          <t>Návrh</t>
        </is>
      </c>
      <c r="C4" s="3" t="inlineStr">
        <is>
          <t>Technická špecifikácia</t>
        </is>
      </c>
      <c r="D4" s="3" t="inlineStr">
        <is>
          <t>Peter Horváth</t>
        </is>
      </c>
      <c r="E4" s="3" t="inlineStr">
        <is>
          <t>TechSystems a.s.</t>
        </is>
      </c>
      <c r="F4" s="3" t="inlineStr">
        <is>
          <t>Žilina</t>
        </is>
      </c>
      <c r="G4" s="2" t="inlineStr">
        <is>
          <t>Stredná</t>
        </is>
      </c>
      <c r="H4" s="2" t="inlineStr">
        <is>
          <t>Rozpracované</t>
        </is>
      </c>
      <c r="I4" s="31" t="n">
        <v>46068</v>
      </c>
      <c r="J4" s="31" t="n">
        <v>46086</v>
      </c>
      <c r="K4" s="5" t="n">
        <v>32</v>
      </c>
      <c r="L4" s="5" t="n">
        <v>18</v>
      </c>
      <c r="M4" s="6">
        <f>MAX(0,K4-L4)</f>
        <v/>
      </c>
      <c r="N4" s="32" t="n">
        <v>3200</v>
      </c>
      <c r="O4" s="32" t="n">
        <v>2100</v>
      </c>
      <c r="P4" s="33">
        <f>O4-N4</f>
        <v/>
      </c>
      <c r="Q4" s="9">
        <f>IFERROR(L4/K4,0)</f>
        <v/>
      </c>
      <c r="R4" s="2">
        <f>IF(AND(IFERROR(L4/K4,0)&lt;0.5,H4&lt;&gt;"Dokončené"),"Vysoké","Bežné")</f>
        <v/>
      </c>
      <c r="S4" s="3" t="inlineStr">
        <is>
          <t>Revízia architektúry</t>
        </is>
      </c>
    </row>
    <row r="5">
      <c r="A5" s="10" t="inlineStr">
        <is>
          <t>P-04</t>
        </is>
      </c>
      <c r="B5" s="11" t="inlineStr">
        <is>
          <t>Vývoj</t>
        </is>
      </c>
      <c r="C5" s="11" t="inlineStr">
        <is>
          <t>Vývoj modulu A</t>
        </is>
      </c>
      <c r="D5" s="11" t="inlineStr">
        <is>
          <t>Zuzana Tóthová</t>
        </is>
      </c>
      <c r="E5" s="11" t="inlineStr">
        <is>
          <t>Alpha Solutions s.r.o.</t>
        </is>
      </c>
      <c r="F5" s="11" t="inlineStr">
        <is>
          <t>Nitra</t>
        </is>
      </c>
      <c r="G5" s="10" t="inlineStr">
        <is>
          <t>Vysoká</t>
        </is>
      </c>
      <c r="H5" s="10" t="inlineStr">
        <is>
          <t>Rozpracované</t>
        </is>
      </c>
      <c r="I5" s="34" t="n">
        <v>46082</v>
      </c>
      <c r="J5" s="34" t="n">
        <v>46112</v>
      </c>
      <c r="K5" s="5" t="n">
        <v>80</v>
      </c>
      <c r="L5" s="5" t="n">
        <v>35</v>
      </c>
      <c r="M5" s="13">
        <f>MAX(0,K5-L5)</f>
        <v/>
      </c>
      <c r="N5" s="32" t="n">
        <v>8000</v>
      </c>
      <c r="O5" s="32" t="n">
        <v>4200</v>
      </c>
      <c r="P5" s="35">
        <f>O5-N5</f>
        <v/>
      </c>
      <c r="Q5" s="15">
        <f>IFERROR(L5/K5,0)</f>
        <v/>
      </c>
      <c r="R5" s="10">
        <f>IF(AND(IFERROR(L5/K5,0)&lt;0.5,H5&lt;&gt;"Dokončené"),"Vysoké","Bežné")</f>
        <v/>
      </c>
      <c r="S5" s="11" t="inlineStr">
        <is>
          <t>Backend API v príprave</t>
        </is>
      </c>
    </row>
    <row r="6">
      <c r="A6" s="2" t="inlineStr">
        <is>
          <t>P-05</t>
        </is>
      </c>
      <c r="B6" s="3" t="inlineStr">
        <is>
          <t>Testovanie</t>
        </is>
      </c>
      <c r="C6" s="3" t="inlineStr">
        <is>
          <t>Testovanie systému</t>
        </is>
      </c>
      <c r="D6" s="3" t="inlineStr">
        <is>
          <t>Martin Baláž</t>
        </is>
      </c>
      <c r="E6" s="3" t="inlineStr">
        <is>
          <t>QA Experts s.r.o.</t>
        </is>
      </c>
      <c r="F6" s="3" t="inlineStr">
        <is>
          <t>Prešov</t>
        </is>
      </c>
      <c r="G6" s="2" t="inlineStr">
        <is>
          <t>Stredná</t>
        </is>
      </c>
      <c r="H6" s="2" t="inlineStr">
        <is>
          <t>Čaká na review</t>
        </is>
      </c>
      <c r="I6" s="31" t="n">
        <v>46096</v>
      </c>
      <c r="J6" s="31" t="n">
        <v>46122</v>
      </c>
      <c r="K6" s="5" t="n">
        <v>30</v>
      </c>
      <c r="L6" s="5" t="n">
        <v>10</v>
      </c>
      <c r="M6" s="6">
        <f>MAX(0,K6-L6)</f>
        <v/>
      </c>
      <c r="N6" s="32" t="n">
        <v>3000</v>
      </c>
      <c r="O6" s="32" t="n">
        <v>1500</v>
      </c>
      <c r="P6" s="33">
        <f>O6-N6</f>
        <v/>
      </c>
      <c r="Q6" s="9">
        <f>IFERROR(L6/K6,0)</f>
        <v/>
      </c>
      <c r="R6" s="2">
        <f>IF(AND(IFERROR(L6/K6,0)&lt;0.5,H6&lt;&gt;"Dokončené"),"Vysoké","Bežné")</f>
        <v/>
      </c>
      <c r="S6" s="3" t="inlineStr">
        <is>
          <t>Čaká na dodanie modulu A</t>
        </is>
      </c>
    </row>
    <row r="7">
      <c r="A7" s="10" t="inlineStr">
        <is>
          <t>P-06</t>
        </is>
      </c>
      <c r="B7" s="11" t="inlineStr">
        <is>
          <t>Migrácia</t>
        </is>
      </c>
      <c r="C7" s="11" t="inlineStr">
        <is>
          <t>Migrácia dát</t>
        </is>
      </c>
      <c r="D7" s="11" t="inlineStr">
        <is>
          <t>Katarína Hudáková</t>
        </is>
      </c>
      <c r="E7" s="11" t="inlineStr">
        <is>
          <t>DataMove s.r.o.</t>
        </is>
      </c>
      <c r="F7" s="11" t="inlineStr">
        <is>
          <t>Banská Bystrica</t>
        </is>
      </c>
      <c r="G7" s="10" t="inlineStr">
        <is>
          <t>Vysoká</t>
        </is>
      </c>
      <c r="H7" s="10" t="inlineStr">
        <is>
          <t>Naplánované</t>
        </is>
      </c>
      <c r="I7" s="34" t="n">
        <v>46113</v>
      </c>
      <c r="J7" s="34" t="n">
        <v>46127</v>
      </c>
      <c r="K7" s="5" t="n">
        <v>20</v>
      </c>
      <c r="L7" s="5" t="n">
        <v>0</v>
      </c>
      <c r="M7" s="13">
        <f>MAX(0,K7-L7)</f>
        <v/>
      </c>
      <c r="N7" s="32" t="n">
        <v>2000</v>
      </c>
      <c r="O7" s="32" t="n">
        <v>0</v>
      </c>
      <c r="P7" s="35">
        <f>O7-N7</f>
        <v/>
      </c>
      <c r="Q7" s="15">
        <f>IFERROR(L7/K7,0)</f>
        <v/>
      </c>
      <c r="R7" s="10">
        <f>IF(AND(IFERROR(L7/K7,0)&lt;0.5,H7&lt;&gt;"Dokončené"),"Vysoké","Bežné")</f>
        <v/>
      </c>
      <c r="S7" s="11" t="inlineStr">
        <is>
          <t>Závisí od testovania</t>
        </is>
      </c>
    </row>
    <row r="8">
      <c r="A8" s="2" t="inlineStr">
        <is>
          <t>P-07</t>
        </is>
      </c>
      <c r="B8" s="3" t="inlineStr">
        <is>
          <t>Nasadenie</t>
        </is>
      </c>
      <c r="C8" s="3" t="inlineStr">
        <is>
          <t>Nasadenie do produkcie</t>
        </is>
      </c>
      <c r="D8" s="3" t="inlineStr">
        <is>
          <t>Lukáš Varga</t>
        </is>
      </c>
      <c r="E8" s="3" t="inlineStr">
        <is>
          <t>TechSystems a.s.</t>
        </is>
      </c>
      <c r="F8" s="3" t="inlineStr">
        <is>
          <t>Trnava</t>
        </is>
      </c>
      <c r="G8" s="2" t="inlineStr">
        <is>
          <t>Stredná</t>
        </is>
      </c>
      <c r="H8" s="2" t="inlineStr">
        <is>
          <t>Naplánované</t>
        </is>
      </c>
      <c r="I8" s="31" t="n">
        <v>46128</v>
      </c>
      <c r="J8" s="31" t="n">
        <v>46134</v>
      </c>
      <c r="K8" s="5" t="n">
        <v>16</v>
      </c>
      <c r="L8" s="5" t="n">
        <v>0</v>
      </c>
      <c r="M8" s="6">
        <f>MAX(0,K8-L8)</f>
        <v/>
      </c>
      <c r="N8" s="32" t="n">
        <v>1600</v>
      </c>
      <c r="O8" s="32" t="n">
        <v>0</v>
      </c>
      <c r="P8" s="33">
        <f>O8-N8</f>
        <v/>
      </c>
      <c r="Q8" s="9">
        <f>IFERROR(L8/K8,0)</f>
        <v/>
      </c>
      <c r="R8" s="2">
        <f>IF(AND(IFERROR(L8/K8,0)&lt;0.5,H8&lt;&gt;"Dokončené"),"Vysoké","Bežné")</f>
        <v/>
      </c>
      <c r="S8" s="3" t="inlineStr">
        <is>
          <t>DevOps pipeline</t>
        </is>
      </c>
    </row>
    <row r="9">
      <c r="A9" s="10" t="inlineStr">
        <is>
          <t>P-08</t>
        </is>
      </c>
      <c r="B9" s="11" t="inlineStr">
        <is>
          <t>Školenie</t>
        </is>
      </c>
      <c r="C9" s="11" t="inlineStr">
        <is>
          <t>Školenie používateľov</t>
        </is>
      </c>
      <c r="D9" s="11" t="inlineStr">
        <is>
          <t>Eva Šimková</t>
        </is>
      </c>
      <c r="E9" s="11" t="inlineStr">
        <is>
          <t>TrainIT s.r.o.</t>
        </is>
      </c>
      <c r="F9" s="11" t="inlineStr">
        <is>
          <t>Trenčín</t>
        </is>
      </c>
      <c r="G9" s="10" t="inlineStr">
        <is>
          <t>Nízka</t>
        </is>
      </c>
      <c r="H9" s="10" t="inlineStr">
        <is>
          <t>Naplánované</t>
        </is>
      </c>
      <c r="I9" s="34" t="n">
        <v>46135</v>
      </c>
      <c r="J9" s="34" t="n">
        <v>46142</v>
      </c>
      <c r="K9" s="5" t="n">
        <v>12</v>
      </c>
      <c r="L9" s="5" t="n">
        <v>0</v>
      </c>
      <c r="M9" s="13">
        <f>MAX(0,K9-L9)</f>
        <v/>
      </c>
      <c r="N9" s="32" t="n">
        <v>1200</v>
      </c>
      <c r="O9" s="32" t="n">
        <v>0</v>
      </c>
      <c r="P9" s="35">
        <f>O9-N9</f>
        <v/>
      </c>
      <c r="Q9" s="15">
        <f>IFERROR(L9/K9,0)</f>
        <v/>
      </c>
      <c r="R9" s="10">
        <f>IF(AND(IFERROR(L9/K9,0)&lt;0.5,H9&lt;&gt;"Dokončené"),"Vysoké","Bežné")</f>
        <v/>
      </c>
      <c r="S9" s="11" t="inlineStr">
        <is>
          <t>Prezentácia a manuál</t>
        </is>
      </c>
    </row>
    <row r="10">
      <c r="A10" s="2" t="inlineStr">
        <is>
          <t>P-09</t>
        </is>
      </c>
      <c r="B10" s="3" t="inlineStr">
        <is>
          <t>Dokumentácia</t>
        </is>
      </c>
      <c r="C10" s="3" t="inlineStr">
        <is>
          <t>Dokumentácia projektu</t>
        </is>
      </c>
      <c r="D10" s="3" t="inlineStr">
        <is>
          <t>Tomáš Benko</t>
        </is>
      </c>
      <c r="E10" s="3" t="inlineStr">
        <is>
          <t>Alpha Solutions s.r.o.</t>
        </is>
      </c>
      <c r="F10" s="3" t="inlineStr">
        <is>
          <t>Martin</t>
        </is>
      </c>
      <c r="G10" s="2" t="inlineStr">
        <is>
          <t>Nízka</t>
        </is>
      </c>
      <c r="H10" s="2" t="inlineStr">
        <is>
          <t>Rozpracované</t>
        </is>
      </c>
      <c r="I10" s="31" t="n">
        <v>46091</v>
      </c>
      <c r="J10" s="31" t="n">
        <v>46142</v>
      </c>
      <c r="K10" s="5" t="n">
        <v>20</v>
      </c>
      <c r="L10" s="5" t="n">
        <v>8</v>
      </c>
      <c r="M10" s="6">
        <f>MAX(0,K10-L10)</f>
        <v/>
      </c>
      <c r="N10" s="32" t="n">
        <v>1000</v>
      </c>
      <c r="O10" s="32" t="n">
        <v>650</v>
      </c>
      <c r="P10" s="33">
        <f>O10-N10</f>
        <v/>
      </c>
      <c r="Q10" s="9">
        <f>IFERROR(L10/K10,0)</f>
        <v/>
      </c>
      <c r="R10" s="2">
        <f>IF(AND(IFERROR(L10/K10,0)&lt;0.5,H10&lt;&gt;"Dokončené"),"Vysoké","Bežné")</f>
        <v/>
      </c>
      <c r="S10" s="3" t="inlineStr">
        <is>
          <t>Priebežne aktualizovaná</t>
        </is>
      </c>
    </row>
    <row r="11">
      <c r="A11" s="10" t="inlineStr">
        <is>
          <t>P-10</t>
        </is>
      </c>
      <c r="B11" s="11" t="inlineStr">
        <is>
          <t>Podpora</t>
        </is>
      </c>
      <c r="C11" s="11" t="inlineStr">
        <is>
          <t>Postimplementačná podpora</t>
        </is>
      </c>
      <c r="D11" s="11" t="inlineStr">
        <is>
          <t>Barbora Kmeťová</t>
        </is>
      </c>
      <c r="E11" s="11" t="inlineStr">
        <is>
          <t>DesignStudio k.s.</t>
        </is>
      </c>
      <c r="F11" s="11" t="inlineStr">
        <is>
          <t>Poprad</t>
        </is>
      </c>
      <c r="G11" s="10" t="inlineStr">
        <is>
          <t>Stredná</t>
        </is>
      </c>
      <c r="H11" s="10" t="inlineStr">
        <is>
          <t>Naplánované</t>
        </is>
      </c>
      <c r="I11" s="34" t="n">
        <v>46143</v>
      </c>
      <c r="J11" s="34" t="n">
        <v>46173</v>
      </c>
      <c r="K11" s="5" t="n">
        <v>16</v>
      </c>
      <c r="L11" s="5" t="n">
        <v>0</v>
      </c>
      <c r="M11" s="13">
        <f>MAX(0,K11-L11)</f>
        <v/>
      </c>
      <c r="N11" s="32" t="n">
        <v>1600</v>
      </c>
      <c r="O11" s="32" t="n">
        <v>0</v>
      </c>
      <c r="P11" s="35">
        <f>O11-N11</f>
        <v/>
      </c>
      <c r="Q11" s="15">
        <f>IFERROR(L11/K11,0)</f>
        <v/>
      </c>
      <c r="R11" s="10">
        <f>IF(AND(IFERROR(L11/K11,0)&lt;0.5,H11&lt;&gt;"Dokončené"),"Vysoké","Bežné")</f>
        <v/>
      </c>
      <c r="S11" s="11" t="inlineStr">
        <is>
          <t>SLA zmluva v príprave</t>
        </is>
      </c>
    </row>
  </sheetData>
  <conditionalFormatting sqref="P2:P11">
    <cfRule type="expression" priority="1" dxfId="0" stopIfTrue="0">
      <formula>P2&gt;0</formula>
    </cfRule>
  </conditionalFormatting>
  <conditionalFormatting sqref="R2:R11">
    <cfRule type="expression" priority="2" dxfId="1" stopIfTrue="0">
      <formula>R2="Vysoké"</formula>
    </cfRule>
  </conditionalFormatting>
  <conditionalFormatting sqref="Q2:Q11">
    <cfRule type="expression" priority="3" dxfId="2" stopIfTrue="0">
      <formula>Q2=1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6" customWidth="1" min="3" max="3"/>
    <col width="28" customWidth="1" min="4" max="4"/>
    <col width="22" customWidth="1" min="5" max="5"/>
    <col width="22" customWidth="1" min="7" max="7"/>
    <col width="16" customWidth="1" min="8" max="8"/>
  </cols>
  <sheetData>
    <row r="1" ht="36" customHeight="1">
      <c r="A1" s="16" t="inlineStr">
        <is>
          <t>PROJEKTOVÝ DASHBOARD</t>
        </is>
      </c>
    </row>
    <row r="2">
      <c r="A2" s="17" t="inlineStr">
        <is>
          <t>Projekt: Implementácia IS 2026</t>
        </is>
      </c>
    </row>
    <row r="3"/>
    <row r="4" ht="26" customHeight="1">
      <c r="A4" s="18" t="inlineStr">
        <is>
          <t>Celkový počet úloh</t>
        </is>
      </c>
      <c r="B4" s="19">
        <f>COUNTA('Projektový plán'!A:A)-1</f>
        <v/>
      </c>
      <c r="D4" s="18" t="inlineStr">
        <is>
          <t>Celkový rozpočet</t>
        </is>
      </c>
      <c r="E4" s="36">
        <f>SUM('Projektový plán'!N:N)</f>
        <v/>
      </c>
    </row>
    <row r="5" ht="26" customHeight="1">
      <c r="A5" s="18" t="inlineStr">
        <is>
          <t>Dokončené úlohy</t>
        </is>
      </c>
      <c r="B5" s="19">
        <f>COUNTIF('Projektový plán'!H:H,"Dokončené")</f>
        <v/>
      </c>
      <c r="D5" s="18" t="inlineStr">
        <is>
          <t>Celkové skutočné náklady</t>
        </is>
      </c>
      <c r="E5" s="36">
        <f>SUM('Projektový plán'!O:O)</f>
        <v/>
      </c>
    </row>
    <row r="6" ht="26" customHeight="1">
      <c r="A6" s="18" t="inlineStr">
        <is>
          <t>Rozpracované úlohy</t>
        </is>
      </c>
      <c r="B6" s="19">
        <f>COUNTIF('Projektový plán'!H:H,"Rozpracované")</f>
        <v/>
      </c>
      <c r="D6" s="18" t="inlineStr">
        <is>
          <t>Celková odchýlka</t>
        </is>
      </c>
      <c r="E6" s="36">
        <f>SUM('Projektový plán'!P:P)</f>
        <v/>
      </c>
    </row>
    <row r="7" ht="26" customHeight="1">
      <c r="A7" s="18" t="inlineStr">
        <is>
          <t>Priemerné % dokončenia</t>
        </is>
      </c>
      <c r="B7" s="21">
        <f>IFERROR(AVERAGE('Projektový plán'!Q2:Q11),0)</f>
        <v/>
      </c>
      <c r="D7" s="18" t="inlineStr">
        <is>
          <t>Úlohy s vysokým rizikom</t>
        </is>
      </c>
      <c r="E7" s="19">
        <f>COUNTIF('Projektový plán'!R:R,"Vysoké")</f>
        <v/>
      </c>
    </row>
    <row r="8"/>
    <row r="9">
      <c r="A9" s="22" t="inlineStr">
        <is>
          <t>Stav</t>
        </is>
      </c>
      <c r="B9" s="22" t="inlineStr">
        <is>
          <t>Počet</t>
        </is>
      </c>
      <c r="D9" s="22" t="inlineStr">
        <is>
          <t>Položka</t>
        </is>
      </c>
      <c r="E9" s="22" t="inlineStr">
        <is>
          <t>Suma (€)</t>
        </is>
      </c>
      <c r="G9" s="22" t="inlineStr">
        <is>
          <t>Úloha</t>
        </is>
      </c>
      <c r="H9" s="22" t="inlineStr">
        <is>
          <t>% dokončenia</t>
        </is>
      </c>
    </row>
    <row r="10">
      <c r="A10" s="23" t="inlineStr">
        <is>
          <t>Dokončené</t>
        </is>
      </c>
      <c r="B10" s="24">
        <f>COUNTIF('Projektový plán'!H:H,"Dokončené")</f>
        <v/>
      </c>
      <c r="D10" t="inlineStr">
        <is>
          <t>Rozpočet</t>
        </is>
      </c>
      <c r="E10" s="37">
        <f>SUM('Projektový plán'!N:N)</f>
        <v/>
      </c>
      <c r="G10" s="23" t="inlineStr">
        <is>
          <t>Analýza požiadaviek</t>
        </is>
      </c>
      <c r="H10" s="26">
        <f>IFERROR('Projektový plán'!Q10,0)</f>
        <v/>
      </c>
    </row>
    <row r="11">
      <c r="A11" s="23" t="inlineStr">
        <is>
          <t>Rozpracované</t>
        </is>
      </c>
      <c r="B11" s="24">
        <f>COUNTIF('Projektový plán'!H:H,"Rozpracované")</f>
        <v/>
      </c>
      <c r="D11" t="inlineStr">
        <is>
          <t>Skutočné náklady</t>
        </is>
      </c>
      <c r="E11" s="37">
        <f>SUM('Projektový plán'!O:O)</f>
        <v/>
      </c>
      <c r="G11" s="23" t="inlineStr">
        <is>
          <t>Návrh UX/UI</t>
        </is>
      </c>
      <c r="H11" s="26">
        <f>IFERROR('Projektový plán'!Q11,0)</f>
        <v/>
      </c>
    </row>
    <row r="12">
      <c r="A12" s="23" t="inlineStr">
        <is>
          <t>Naplánované</t>
        </is>
      </c>
      <c r="B12" s="24">
        <f>COUNTIF('Projektový plán'!H:H,"Naplánované")</f>
        <v/>
      </c>
      <c r="G12" s="23" t="inlineStr">
        <is>
          <t>Technická špecifikácia</t>
        </is>
      </c>
      <c r="H12" s="26">
        <f>IFERROR('Projektový plán'!Q12,0)</f>
        <v/>
      </c>
    </row>
    <row r="13">
      <c r="A13" s="23" t="inlineStr">
        <is>
          <t>Čaká na review</t>
        </is>
      </c>
      <c r="B13" s="24">
        <f>COUNTIF('Projektový plán'!H:H,"Čaká na review")</f>
        <v/>
      </c>
      <c r="G13" s="23" t="inlineStr">
        <is>
          <t>Vývoj modulu A</t>
        </is>
      </c>
      <c r="H13" s="26">
        <f>IFERROR('Projektový plán'!Q13,0)</f>
        <v/>
      </c>
    </row>
    <row r="14">
      <c r="G14" s="23" t="inlineStr">
        <is>
          <t>Testovanie systému</t>
        </is>
      </c>
      <c r="H14" s="26">
        <f>IFERROR('Projektový plán'!Q14,0)</f>
        <v/>
      </c>
    </row>
    <row r="15">
      <c r="G15" s="23" t="inlineStr">
        <is>
          <t>Migrácia dát</t>
        </is>
      </c>
      <c r="H15" s="26">
        <f>IFERROR('Projektový plán'!Q15,0)</f>
        <v/>
      </c>
    </row>
    <row r="16">
      <c r="G16" s="23" t="inlineStr">
        <is>
          <t>Nasadenie do produkcie</t>
        </is>
      </c>
      <c r="H16" s="26">
        <f>IFERROR('Projektový plán'!Q16,0)</f>
        <v/>
      </c>
    </row>
    <row r="17">
      <c r="G17" s="23" t="inlineStr">
        <is>
          <t>Školenie používateľov</t>
        </is>
      </c>
      <c r="H17" s="26">
        <f>IFERROR('Projektový plán'!Q17,0)</f>
        <v/>
      </c>
    </row>
    <row r="18">
      <c r="G18" s="23" t="inlineStr">
        <is>
          <t>Dokumentácia projektu</t>
        </is>
      </c>
      <c r="H18" s="26">
        <f>IFERROR('Projektový plán'!Q18,0)</f>
        <v/>
      </c>
    </row>
    <row r="19">
      <c r="G19" s="23" t="inlineStr">
        <is>
          <t>Postimplementačná podpora</t>
        </is>
      </c>
      <c r="H19" s="26">
        <f>IFERROR('Projektový plán'!Q19,0)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" customWidth="1" min="1" max="1"/>
    <col width="60" customWidth="1" min="2" max="2"/>
    <col width="40" customWidth="1" min="3" max="3"/>
  </cols>
  <sheetData>
    <row r="1" ht="34" customHeight="1">
      <c r="A1" s="27" t="inlineStr">
        <is>
          <t>NÁVOD NA POUŽÍVANIE PROJEKTOVÉHO PLÁNU</t>
        </is>
      </c>
    </row>
    <row r="2"/>
    <row r="3" ht="22" customHeight="1">
      <c r="B3" s="28" t="inlineStr">
        <is>
          <t>1. Popis listu „Projektový plán"</t>
        </is>
      </c>
    </row>
    <row r="4" ht="20" customHeight="1">
      <c r="B4" s="29" t="inlineStr">
        <is>
          <t>Každý riadok predstavuje jednu projektovú úlohu.</t>
        </is>
      </c>
    </row>
    <row r="5" ht="20" customHeight="1">
      <c r="B5" s="30" t="inlineStr">
        <is>
          <t>Žlté bunky (Plánované hod., Odpracované hod., Rozpočet, Skut. náklady) sú vstupné polia – vypĺňajte ich ručne.</t>
        </is>
      </c>
    </row>
    <row r="6" ht="20" customHeight="1">
      <c r="B6" s="29" t="inlineStr">
        <is>
          <t>Ostatné polia (Zostáva hodín, Odchýlka, % dokončenia, Riziko) sa vypočítajú automaticky.</t>
        </is>
      </c>
    </row>
    <row r="7"/>
    <row r="8" ht="22" customHeight="1">
      <c r="B8" s="28" t="inlineStr">
        <is>
          <t>2. Stĺpce a ich význam</t>
        </is>
      </c>
    </row>
    <row r="9" ht="20" customHeight="1">
      <c r="B9" s="30" t="inlineStr">
        <is>
          <t>ID – jedinečný identifikátor úlohy (napr. P-01)</t>
        </is>
      </c>
    </row>
    <row r="10" ht="20" customHeight="1">
      <c r="B10" s="29" t="inlineStr">
        <is>
          <t>Fáza – fáza projektu (Inicializácia, Návrh, Vývoj, Testovanie...)</t>
        </is>
      </c>
    </row>
    <row r="11" ht="20" customHeight="1">
      <c r="B11" s="30" t="inlineStr">
        <is>
          <t>Priorita – Vysoká / Stredná / Nízka</t>
        </is>
      </c>
    </row>
    <row r="12" ht="20" customHeight="1">
      <c r="B12" s="29" t="inlineStr">
        <is>
          <t>Stav – Naplánované / Rozpracované / Čaká na review / Dokončené</t>
        </is>
      </c>
    </row>
    <row r="13" ht="20" customHeight="1">
      <c r="B13" s="30" t="inlineStr">
        <is>
          <t>Zostáva hodín – automaticky: MAX(0, Plánované - Odpracované)</t>
        </is>
      </c>
    </row>
    <row r="14" ht="20" customHeight="1">
      <c r="B14" s="29" t="inlineStr">
        <is>
          <t>Odchýlka (€) – automaticky: Skutočné náklady - Rozpočet</t>
        </is>
      </c>
    </row>
    <row r="15" ht="20" customHeight="1">
      <c r="B15" s="30" t="inlineStr">
        <is>
          <t>% dokončenia – automaticky: Odpracované / Plánované hodiny</t>
        </is>
      </c>
    </row>
    <row r="16" ht="20" customHeight="1">
      <c r="B16" s="29" t="inlineStr">
        <is>
          <t>Riziko – automaticky: "Vysoké" ak % dokončenia &lt; 50% a stav nie je Dokončené</t>
        </is>
      </c>
    </row>
    <row r="17"/>
    <row r="18" ht="22" customHeight="1">
      <c r="B18" s="28" t="inlineStr">
        <is>
          <t>3. Farebné formátovanie</t>
        </is>
      </c>
    </row>
    <row r="19" ht="20" customHeight="1">
      <c r="B19" s="30" t="inlineStr">
        <is>
          <t>🟡 Žlté pozadie = vstupné bunky (vypĺňate ručne)</t>
        </is>
      </c>
    </row>
    <row r="20" ht="20" customHeight="1">
      <c r="B20" s="29" t="inlineStr">
        <is>
          <t>🔴 Červené pozadie v stĺpci Odchýlka = prekročenie rozpočtu</t>
        </is>
      </c>
    </row>
    <row r="21" ht="20" customHeight="1">
      <c r="B21" s="30" t="inlineStr">
        <is>
          <t>🟠 Oranžové pozadie v stĺpci Riziko = vysokorizikové úlohy</t>
        </is>
      </c>
    </row>
    <row r="22" ht="20" customHeight="1">
      <c r="B22" s="29" t="inlineStr">
        <is>
          <t>🟢 Zelené pozadie v stĺpci % dokončenia = úloha 100% dokončená</t>
        </is>
      </c>
    </row>
    <row r="23"/>
    <row r="24" ht="22" customHeight="1">
      <c r="B24" s="28" t="inlineStr">
        <is>
          <t>4. List „Sumár a dashboard"</t>
        </is>
      </c>
    </row>
    <row r="25" ht="20" customHeight="1">
      <c r="B25" s="30" t="inlineStr">
        <is>
          <t>Zobrazuje celkové KPI projektu – počty úloh, celkový rozpočet, odchýlky.</t>
        </is>
      </c>
    </row>
    <row r="26" ht="20" customHeight="1">
      <c r="B26" s="29" t="inlineStr">
        <is>
          <t>Grafy sa aktualizujú automaticky pri zmene dát v Projektovom pláne.</t>
        </is>
      </c>
    </row>
    <row r="27" ht="20" customHeight="1">
      <c r="B27" s="30" t="inlineStr">
        <is>
          <t>Stĺpcový graf: počet úloh podľa stavu.</t>
        </is>
      </c>
    </row>
    <row r="28" ht="20" customHeight="1">
      <c r="B28" s="29" t="inlineStr">
        <is>
          <t>Koláčový graf: porovnanie rozpočtu a skutočných nákladov.</t>
        </is>
      </c>
    </row>
    <row r="29" ht="20" customHeight="1">
      <c r="B29" s="30" t="inlineStr">
        <is>
          <t>Spojnicový graf: priebeh % dokončenia pre každú úlohu.</t>
        </is>
      </c>
    </row>
    <row r="30"/>
    <row r="31" ht="22" customHeight="1">
      <c r="B31" s="28" t="inlineStr">
        <is>
          <t>5. Pridávanie nových úloh</t>
        </is>
      </c>
    </row>
    <row r="32" ht="20" customHeight="1">
      <c r="B32" s="29" t="inlineStr">
        <is>
          <t>Kopírujte posledný riadok a upravte hodnoty. Vzorce sa zachovajú.</t>
        </is>
      </c>
    </row>
    <row r="33" ht="20" customHeight="1">
      <c r="B33" s="30" t="inlineStr">
        <is>
          <t>Dbajte na formát dátumu: DD.MM.YYYY (napr. 15.04.2026).</t>
        </is>
      </c>
    </row>
    <row r="34" ht="20" customHeight="1">
      <c r="B34" s="29" t="inlineStr">
        <is>
          <t>Meny zadávajte ako číslo (napr. 2500) – formát € sa doplní automaticky.</t>
        </is>
      </c>
    </row>
    <row r="35"/>
    <row r="36" ht="22" customHeight="1">
      <c r="B36" s="28" t="inlineStr">
        <is>
          <t>6. Kontakt a podpora</t>
        </is>
      </c>
    </row>
    <row r="37" ht="20" customHeight="1">
      <c r="B37" s="30" t="inlineStr">
        <is>
          <t>V prípade otázok kontaktujte projektového manažéra alebo správcu súboru.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2026-06-17T03:10:06Z</dcterms:created>
  <dcterms:modified xmlns:dcterms="http://purl.org/dc/terms/" xmlns:xsi="http://www.w3.org/2001/XMLSchema-instance" xsi:type="dcterms:W3CDTF">2026-06-17T03:10:06Z</dcterms:modified>
</cp:coreProperties>
</file>