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zpočet 2026" sheetId="1" state="visible" r:id="rId1"/>
    <sheet xmlns:r="http://schemas.openxmlformats.org/officeDocument/2006/relationships" name="Prehľad" sheetId="2" state="visible" r:id="rId2"/>
    <sheet xmlns:r="http://schemas.openxmlformats.org/officeDocument/2006/relationships" name="Kategórie" sheetId="3" state="visible" r:id="rId3"/>
    <sheet xmlns:r="http://schemas.openxmlformats.org/officeDocument/2006/relationships" name="Návo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 ##0.00 &quot;€&quot;"/>
    <numFmt numFmtId="166" formatCode="0.00&quot;%&quot;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color rgb="001E293B"/>
      <sz val="11"/>
    </font>
    <font>
      <name val="Calibri"/>
      <b val="1"/>
      <color rgb="00FFFFFF"/>
      <sz val="13"/>
    </font>
    <font>
      <name val="Calibri"/>
      <b val="1"/>
      <color rgb="00FFFFFF"/>
      <sz val="14"/>
    </font>
    <font>
      <name val="Calibri"/>
      <b val="1"/>
      <color rgb="00FFFFFF"/>
      <sz val="9"/>
    </font>
    <font>
      <name val="Calibri"/>
      <b val="1"/>
      <color rgb="00C8102E"/>
      <sz val="13"/>
    </font>
    <font>
      <name val="Calibri"/>
      <b val="1"/>
      <sz val="10"/>
    </font>
    <font>
      <name val="Calibri"/>
      <b val="1"/>
      <color rgb="001E293B"/>
      <sz val="10"/>
    </font>
    <font>
      <name val="Calibri"/>
      <color rgb="00374151"/>
      <sz val="10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F1F5F9"/>
      </patternFill>
    </fill>
    <fill>
      <patternFill patternType="solid">
        <fgColor rgb="00C8102E"/>
      </patternFill>
    </fill>
    <fill>
      <patternFill patternType="solid">
        <fgColor rgb="00334155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5" fontId="2" fillId="3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right" vertical="center"/>
    </xf>
    <xf numFmtId="0" fontId="3" fillId="2" borderId="1" applyAlignment="1" pivotButton="0" quotePrefix="0" xfId="0">
      <alignment horizontal="right" vertical="center"/>
    </xf>
    <xf numFmtId="165" fontId="4" fillId="6" borderId="1" applyAlignment="1" pivotButton="0" quotePrefix="0" xfId="0">
      <alignment horizontal="right" vertical="center"/>
    </xf>
    <xf numFmtId="1" fontId="4" fillId="6" borderId="1" applyAlignment="1" pivotButton="0" quotePrefix="0" xfId="0">
      <alignment horizontal="right" vertical="center"/>
    </xf>
    <xf numFmtId="166" fontId="4" fillId="6" borderId="1" applyAlignment="1" pivotButton="0" quotePrefix="0" xfId="0">
      <alignment horizontal="right" vertical="center"/>
    </xf>
    <xf numFmtId="0" fontId="6" fillId="2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/>
    </xf>
    <xf numFmtId="165" fontId="8" fillId="6" borderId="1" applyAlignment="1" pivotButton="0" quotePrefix="0" xfId="0">
      <alignment horizontal="center" vertical="center"/>
    </xf>
    <xf numFmtId="1" fontId="8" fillId="6" borderId="1" applyAlignment="1" pivotButton="0" quotePrefix="0" xfId="0">
      <alignment horizontal="center" vertical="center"/>
    </xf>
    <xf numFmtId="166" fontId="8" fillId="6" borderId="1" applyAlignment="1" pivotButton="0" quotePrefix="0" xfId="0">
      <alignment horizontal="center" vertical="center"/>
    </xf>
    <xf numFmtId="0" fontId="9" fillId="4" borderId="1" applyAlignment="1" pivotButton="0" quotePrefix="0" xfId="0">
      <alignment horizontal="center" vertical="center"/>
    </xf>
    <xf numFmtId="0" fontId="9" fillId="5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9" fillId="4" borderId="1" applyAlignment="1" pivotButton="0" quotePrefix="0" xfId="0">
      <alignment horizontal="left" vertical="center"/>
    </xf>
    <xf numFmtId="0" fontId="9" fillId="5" borderId="1" applyAlignment="1" pivotButton="0" quotePrefix="0" xfId="0">
      <alignment horizontal="left" vertical="center"/>
    </xf>
    <xf numFmtId="0" fontId="5" fillId="7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165" fontId="2" fillId="5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165" fontId="2" fillId="4" borderId="1" applyAlignment="1" pivotButton="0" quotePrefix="0" xfId="0">
      <alignment horizontal="center" vertical="center"/>
    </xf>
    <xf numFmtId="0" fontId="10" fillId="4" borderId="1" applyAlignment="1" pivotButton="0" quotePrefix="0" xfId="0">
      <alignment horizontal="center" vertical="center"/>
    </xf>
    <xf numFmtId="0" fontId="10" fillId="4" borderId="1" applyAlignment="1" pivotButton="0" quotePrefix="0" xfId="0">
      <alignment horizontal="left" vertical="center"/>
    </xf>
    <xf numFmtId="0" fontId="11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0" fontId="3" fillId="2" borderId="1" applyAlignment="1" pivotButton="0" quotePrefix="0" xfId="0">
      <alignment horizontal="center" vertical="center"/>
    </xf>
    <xf numFmtId="0" fontId="3" fillId="8" borderId="1" applyAlignment="1" pivotButton="0" quotePrefix="0" xfId="0">
      <alignment horizontal="left" vertical="center"/>
    </xf>
    <xf numFmtId="0" fontId="11" fillId="5" borderId="1" applyAlignment="1" pivotButton="0" quotePrefix="0" xfId="0">
      <alignment horizontal="left" vertical="center" wrapText="1"/>
    </xf>
    <xf numFmtId="0" fontId="0" fillId="5" borderId="1" pivotButton="0" quotePrefix="0" xfId="0"/>
    <xf numFmtId="0" fontId="10" fillId="5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left" vertical="center"/>
    </xf>
  </cellXfs>
  <cellStyles count="1">
    <cellStyle name="Normal" xfId="0" builtinId="0" hidden="0"/>
  </cellStyles>
  <dxfs count="2"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Príjmy vs. Výdavky podľa mesiaca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'Prehľad'!B7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'Prehľad'!$A$8:$A$11</f>
            </numRef>
          </cat>
          <val>
            <numRef>
              <f>'Prehľad'!$B$8:$B$11</f>
            </numRef>
          </val>
        </ser>
        <ser>
          <idx val="1"/>
          <order val="1"/>
          <tx>
            <strRef>
              <f>'Prehľad'!C7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'Prehľad'!$A$8:$A$11</f>
            </numRef>
          </cat>
          <val>
            <numRef>
              <f>'Prehľad'!$C$8:$C$11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Mesiac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Výdavky podľa kategórie</a:t>
            </a:r>
          </a:p>
        </rich>
      </tx>
    </title>
    <plotArea>
      <pieChart>
        <varyColors val="1"/>
        <ser>
          <idx val="0"/>
          <order val="0"/>
          <tx>
            <strRef>
              <f>'Prehľad'!G13</f>
            </strRef>
          </tx>
          <spPr>
            <a:ln xmlns:a="http://schemas.openxmlformats.org/drawingml/2006/main">
              <a:prstDash val="solid"/>
            </a:ln>
          </spPr>
          <cat>
            <numRef>
              <f>'Prehľad'!$F$14:$F$21</f>
            </numRef>
          </cat>
          <val>
            <numRef>
              <f>'Prehľad'!$G$14:$G$21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Trend zostatku</a:t>
            </a:r>
          </a:p>
        </rich>
      </tx>
    </title>
    <plotArea>
      <lineChart>
        <grouping val="standard"/>
        <ser>
          <idx val="0"/>
          <order val="0"/>
          <tx>
            <strRef>
              <f>'Prehľad'!D7</f>
            </strRef>
          </tx>
          <spPr>
            <a:ln xmlns:a="http://schemas.openxmlformats.org/drawingml/2006/main" w="25000">
              <a:solidFill>
                <a:srgbClr val="1E293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'Prehľad'!$A$8:$A$11</f>
            </numRef>
          </cat>
          <val>
            <numRef>
              <f>'Prehľad'!$D$8:$D$11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Mesiac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15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15</row>
      <rowOff>0</rowOff>
    </from>
    <ext cx="576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33</row>
      <rowOff>0</rowOff>
    </from>
    <ext cx="648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14" customWidth="1" min="3" max="3"/>
    <col width="16" customWidth="1" min="4" max="4"/>
    <col width="28" customWidth="1" min="5" max="5"/>
    <col width="22" customWidth="1" min="6" max="6"/>
    <col width="14" customWidth="1" min="7" max="7"/>
    <col width="14" customWidth="1" min="8" max="8"/>
    <col width="16" customWidth="1" min="9" max="9"/>
    <col width="14" customWidth="1" min="10" max="10"/>
    <col width="12" customWidth="1" min="11" max="11"/>
    <col width="22" customWidth="1" min="12" max="12"/>
  </cols>
  <sheetData>
    <row r="1" ht="30" customHeight="1">
      <c r="A1" s="1" t="inlineStr">
        <is>
          <t>Dátum</t>
        </is>
      </c>
      <c r="B1" s="1" t="inlineStr">
        <is>
          <t>Mesiac</t>
        </is>
      </c>
      <c r="C1" s="1" t="inlineStr">
        <is>
          <t>Typ položky</t>
        </is>
      </c>
      <c r="D1" s="1" t="inlineStr">
        <is>
          <t>Kategória</t>
        </is>
      </c>
      <c r="E1" s="1" t="inlineStr">
        <is>
          <t>Popis</t>
        </is>
      </c>
      <c r="F1" s="1" t="inlineStr">
        <is>
          <t>Platiteľ / Miesto</t>
        </is>
      </c>
      <c r="G1" s="1" t="inlineStr">
        <is>
          <t>Príjem (€)</t>
        </is>
      </c>
      <c r="H1" s="1" t="inlineStr">
        <is>
          <t>Výdavok (€)</t>
        </is>
      </c>
      <c r="I1" s="1" t="inlineStr">
        <is>
          <t>Rozpočet kat. (€)</t>
        </is>
      </c>
      <c r="J1" s="1" t="inlineStr">
        <is>
          <t>Zostatok (€)</t>
        </is>
      </c>
      <c r="K1" s="1" t="inlineStr">
        <is>
          <t>Stav</t>
        </is>
      </c>
      <c r="L1" s="1" t="inlineStr">
        <is>
          <t>Poznámka</t>
        </is>
      </c>
    </row>
    <row r="2">
      <c r="A2" s="2" t="inlineStr">
        <is>
          <t>16.01.2026</t>
        </is>
      </c>
      <c r="B2" s="3">
        <f>IFERROR(TEXT(A2,"mmmm"),"")</f>
        <v/>
      </c>
      <c r="C2" s="4" t="inlineStr">
        <is>
          <t>Príjem</t>
        </is>
      </c>
      <c r="D2" s="5" t="inlineStr">
        <is>
          <t>Mzda</t>
        </is>
      </c>
      <c r="E2" s="5" t="inlineStr">
        <is>
          <t>Rodina Novákovci, Bratislava</t>
        </is>
      </c>
      <c r="F2" s="5" t="inlineStr">
        <is>
          <t>Ján Novák</t>
        </is>
      </c>
      <c r="G2" s="6" t="n">
        <v>2350</v>
      </c>
      <c r="H2" s="6" t="n">
        <v>0</v>
      </c>
      <c r="I2" s="7">
        <f>IFERROR(VLOOKUP(D2,Kategórie!B:D,3,FALSE),0)</f>
        <v/>
      </c>
      <c r="J2" s="7">
        <f>SUM($G$2:G2)-SUM($H$2:H2)</f>
        <v/>
      </c>
      <c r="K2" s="3">
        <f>IF(J2&gt;=0,"Prebytok","Deficit")</f>
        <v/>
      </c>
      <c r="L2" s="5" t="inlineStr">
        <is>
          <t>Prebytok</t>
        </is>
      </c>
    </row>
    <row r="3">
      <c r="A3" s="2" t="inlineStr">
        <is>
          <t>17.01.2026</t>
        </is>
      </c>
      <c r="B3" s="8">
        <f>IFERROR(TEXT(A3,"mmmm"),"")</f>
        <v/>
      </c>
      <c r="C3" s="4" t="inlineStr">
        <is>
          <t>Výdavok</t>
        </is>
      </c>
      <c r="D3" s="5" t="inlineStr">
        <is>
          <t>Bývanie</t>
        </is>
      </c>
      <c r="E3" s="5" t="inlineStr">
        <is>
          <t>Nájom + energie</t>
        </is>
      </c>
      <c r="F3" s="5" t="inlineStr">
        <is>
          <t>Bratislava</t>
        </is>
      </c>
      <c r="G3" s="6" t="n">
        <v>0</v>
      </c>
      <c r="H3" s="6" t="n">
        <v>980</v>
      </c>
      <c r="I3" s="9">
        <f>IFERROR(VLOOKUP(D3,Kategórie!B:D,3,FALSE),0)</f>
        <v/>
      </c>
      <c r="J3" s="9">
        <f>SUM($G$2:G3)-SUM($H$2:H3)</f>
        <v/>
      </c>
      <c r="K3" s="8">
        <f>IF(J3&gt;=0,"Prebytok","Deficit")</f>
        <v/>
      </c>
      <c r="L3" s="5" t="inlineStr"/>
    </row>
    <row r="4">
      <c r="A4" s="2" t="inlineStr">
        <is>
          <t>19.01.2026</t>
        </is>
      </c>
      <c r="B4" s="3">
        <f>IFERROR(TEXT(A4,"mmmm"),"")</f>
        <v/>
      </c>
      <c r="C4" s="4" t="inlineStr">
        <is>
          <t>Výdavok</t>
        </is>
      </c>
      <c r="D4" s="5" t="inlineStr">
        <is>
          <t>Potraviny</t>
        </is>
      </c>
      <c r="E4" s="5" t="inlineStr">
        <is>
          <t>Nákup Tesco</t>
        </is>
      </c>
      <c r="F4" s="5" t="inlineStr">
        <is>
          <t>Košice</t>
        </is>
      </c>
      <c r="G4" s="6" t="n">
        <v>0</v>
      </c>
      <c r="H4" s="6" t="n">
        <v>146.7</v>
      </c>
      <c r="I4" s="7">
        <f>IFERROR(VLOOKUP(D4,Kategórie!B:D,3,FALSE),0)</f>
        <v/>
      </c>
      <c r="J4" s="7">
        <f>SUM($G$2:G4)-SUM($H$2:H4)</f>
        <v/>
      </c>
      <c r="K4" s="3">
        <f>IF(J4&gt;=0,"Prebytok","Deficit")</f>
        <v/>
      </c>
      <c r="L4" s="5" t="inlineStr"/>
    </row>
    <row r="5">
      <c r="A5" s="2" t="inlineStr">
        <is>
          <t>21.01.2026</t>
        </is>
      </c>
      <c r="B5" s="8">
        <f>IFERROR(TEXT(A5,"mmmm"),"")</f>
        <v/>
      </c>
      <c r="C5" s="4" t="inlineStr">
        <is>
          <t>Výdavok</t>
        </is>
      </c>
      <c r="D5" s="5" t="inlineStr">
        <is>
          <t>Doprava</t>
        </is>
      </c>
      <c r="E5" s="5" t="inlineStr">
        <is>
          <t>Tankovanie PHM</t>
        </is>
      </c>
      <c r="F5" s="5" t="inlineStr">
        <is>
          <t>Žilina</t>
        </is>
      </c>
      <c r="G5" s="6" t="n">
        <v>0</v>
      </c>
      <c r="H5" s="6" t="n">
        <v>72.5</v>
      </c>
      <c r="I5" s="9">
        <f>IFERROR(VLOOKUP(D5,Kategórie!B:D,3,FALSE),0)</f>
        <v/>
      </c>
      <c r="J5" s="9">
        <f>SUM($G$2:G5)-SUM($H$2:H5)</f>
        <v/>
      </c>
      <c r="K5" s="8">
        <f>IF(J5&gt;=0,"Prebytok","Deficit")</f>
        <v/>
      </c>
      <c r="L5" s="5" t="inlineStr"/>
    </row>
    <row r="6">
      <c r="A6" s="2" t="inlineStr">
        <is>
          <t>25.01.2026</t>
        </is>
      </c>
      <c r="B6" s="3">
        <f>IFERROR(TEXT(A6,"mmmm"),"")</f>
        <v/>
      </c>
      <c r="C6" s="4" t="inlineStr">
        <is>
          <t>Výdavok</t>
        </is>
      </c>
      <c r="D6" s="5" t="inlineStr">
        <is>
          <t>Deti</t>
        </is>
      </c>
      <c r="E6" s="5" t="inlineStr">
        <is>
          <t>Škôlka / školské potreby</t>
        </is>
      </c>
      <c r="F6" s="5" t="inlineStr">
        <is>
          <t>Nitra</t>
        </is>
      </c>
      <c r="G6" s="6" t="n">
        <v>0</v>
      </c>
      <c r="H6" s="6" t="n">
        <v>84.3</v>
      </c>
      <c r="I6" s="7">
        <f>IFERROR(VLOOKUP(D6,Kategórie!B:D,3,FALSE),0)</f>
        <v/>
      </c>
      <c r="J6" s="7">
        <f>SUM($G$2:G6)-SUM($H$2:H6)</f>
        <v/>
      </c>
      <c r="K6" s="3">
        <f>IF(J6&gt;=0,"Prebytok","Deficit")</f>
        <v/>
      </c>
      <c r="L6" s="5" t="inlineStr"/>
    </row>
    <row r="7">
      <c r="A7" s="2" t="inlineStr">
        <is>
          <t>31.01.2026</t>
        </is>
      </c>
      <c r="B7" s="8">
        <f>IFERROR(TEXT(A7,"mmmm"),"")</f>
        <v/>
      </c>
      <c r="C7" s="4" t="inlineStr">
        <is>
          <t>Výdavok</t>
        </is>
      </c>
      <c r="D7" s="5" t="inlineStr">
        <is>
          <t>Voľný čas</t>
        </is>
      </c>
      <c r="E7" s="5" t="inlineStr">
        <is>
          <t>Kino, večera vonku</t>
        </is>
      </c>
      <c r="F7" s="5" t="inlineStr">
        <is>
          <t>Trnava</t>
        </is>
      </c>
      <c r="G7" s="6" t="n">
        <v>0</v>
      </c>
      <c r="H7" s="6" t="n">
        <v>61.2</v>
      </c>
      <c r="I7" s="9">
        <f>IFERROR(VLOOKUP(D7,Kategórie!B:D,3,FALSE),0)</f>
        <v/>
      </c>
      <c r="J7" s="9">
        <f>SUM($G$2:G7)-SUM($H$2:H7)</f>
        <v/>
      </c>
      <c r="K7" s="8">
        <f>IF(J7&gt;=0,"Prebytok","Deficit")</f>
        <v/>
      </c>
      <c r="L7" s="5" t="inlineStr"/>
    </row>
    <row r="8">
      <c r="A8" s="2" t="inlineStr">
        <is>
          <t>15.02.2026</t>
        </is>
      </c>
      <c r="B8" s="3">
        <f>IFERROR(TEXT(A8,"mmmm"),"")</f>
        <v/>
      </c>
      <c r="C8" s="4" t="inlineStr">
        <is>
          <t>Príjem</t>
        </is>
      </c>
      <c r="D8" s="5" t="inlineStr">
        <is>
          <t>Príjem z brigády</t>
        </is>
      </c>
      <c r="E8" s="5" t="inlineStr">
        <is>
          <t>Mária Kováčová</t>
        </is>
      </c>
      <c r="F8" s="5" t="inlineStr">
        <is>
          <t>Košice</t>
        </is>
      </c>
      <c r="G8" s="6" t="n">
        <v>320</v>
      </c>
      <c r="H8" s="6" t="n">
        <v>0</v>
      </c>
      <c r="I8" s="7">
        <f>IFERROR(VLOOKUP(D8,Kategórie!B:D,3,FALSE),0)</f>
        <v/>
      </c>
      <c r="J8" s="7">
        <f>SUM($G$2:G8)-SUM($H$2:H8)</f>
        <v/>
      </c>
      <c r="K8" s="3">
        <f>IF(J8&gt;=0,"Prebytok","Deficit")</f>
        <v/>
      </c>
      <c r="L8" s="5" t="inlineStr">
        <is>
          <t>Brigáda</t>
        </is>
      </c>
    </row>
    <row r="9">
      <c r="A9" s="2" t="inlineStr">
        <is>
          <t>18.02.2026</t>
        </is>
      </c>
      <c r="B9" s="8">
        <f>IFERROR(TEXT(A9,"mmmm"),"")</f>
        <v/>
      </c>
      <c r="C9" s="4" t="inlineStr">
        <is>
          <t>Výdavok</t>
        </is>
      </c>
      <c r="D9" s="5" t="inlineStr">
        <is>
          <t>Zdravie</t>
        </is>
      </c>
      <c r="E9" s="5" t="inlineStr">
        <is>
          <t>Lekáreň, doplatok</t>
        </is>
      </c>
      <c r="F9" s="5" t="inlineStr">
        <is>
          <t>Prešov</t>
        </is>
      </c>
      <c r="G9" s="6" t="n">
        <v>0</v>
      </c>
      <c r="H9" s="6" t="n">
        <v>28.9</v>
      </c>
      <c r="I9" s="9">
        <f>IFERROR(VLOOKUP(D9,Kategórie!B:D,3,FALSE),0)</f>
        <v/>
      </c>
      <c r="J9" s="9">
        <f>SUM($G$2:G9)-SUM($H$2:H9)</f>
        <v/>
      </c>
      <c r="K9" s="8">
        <f>IF(J9&gt;=0,"Prebytok","Deficit")</f>
        <v/>
      </c>
      <c r="L9" s="5" t="inlineStr"/>
    </row>
    <row r="10">
      <c r="A10" s="2" t="inlineStr">
        <is>
          <t>22.02.2026</t>
        </is>
      </c>
      <c r="B10" s="3">
        <f>IFERROR(TEXT(A10,"mmmm"),"")</f>
        <v/>
      </c>
      <c r="C10" s="4" t="inlineStr">
        <is>
          <t>Výdavok</t>
        </is>
      </c>
      <c r="D10" s="5" t="inlineStr">
        <is>
          <t>Šetrenie</t>
        </is>
      </c>
      <c r="E10" s="5" t="inlineStr">
        <is>
          <t>Vklad na sporenie</t>
        </is>
      </c>
      <c r="F10" s="5" t="inlineStr">
        <is>
          <t>Banská Bystrica</t>
        </is>
      </c>
      <c r="G10" s="6" t="n">
        <v>0</v>
      </c>
      <c r="H10" s="6" t="n">
        <v>200</v>
      </c>
      <c r="I10" s="7">
        <f>IFERROR(VLOOKUP(D10,Kategórie!B:D,3,FALSE),0)</f>
        <v/>
      </c>
      <c r="J10" s="7">
        <f>SUM($G$2:G10)-SUM($H$2:H10)</f>
        <v/>
      </c>
      <c r="K10" s="3">
        <f>IF(J10&gt;=0,"Prebytok","Deficit")</f>
        <v/>
      </c>
      <c r="L10" s="5" t="inlineStr"/>
    </row>
    <row r="11">
      <c r="A11" s="2" t="inlineStr">
        <is>
          <t>28.02.2026</t>
        </is>
      </c>
      <c r="B11" s="8">
        <f>IFERROR(TEXT(A11,"mmmm"),"")</f>
        <v/>
      </c>
      <c r="C11" s="4" t="inlineStr">
        <is>
          <t>Výdavok</t>
        </is>
      </c>
      <c r="D11" s="5" t="inlineStr">
        <is>
          <t>Nečakané výdavky</t>
        </is>
      </c>
      <c r="E11" s="5" t="inlineStr">
        <is>
          <t>Oprava práčky</t>
        </is>
      </c>
      <c r="F11" s="5" t="inlineStr">
        <is>
          <t>Poprad</t>
        </is>
      </c>
      <c r="G11" s="6" t="n">
        <v>0</v>
      </c>
      <c r="H11" s="6" t="n">
        <v>154</v>
      </c>
      <c r="I11" s="9">
        <f>IFERROR(VLOOKUP(D11,Kategórie!B:D,3,FALSE),0)</f>
        <v/>
      </c>
      <c r="J11" s="9">
        <f>SUM($G$2:G11)-SUM($H$2:H11)</f>
        <v/>
      </c>
      <c r="K11" s="8">
        <f>IF(J11&gt;=0,"Prebytok","Deficit")</f>
        <v/>
      </c>
      <c r="L11" s="5" t="inlineStr">
        <is>
          <t>Servis</t>
        </is>
      </c>
    </row>
    <row r="12" ht="8" customHeight="1"/>
    <row r="13">
      <c r="F13" s="10" t="inlineStr">
        <is>
          <t>Celkové príjmy:</t>
        </is>
      </c>
      <c r="G13" s="11">
        <f>SUM(G2:G11)</f>
        <v/>
      </c>
    </row>
    <row r="14">
      <c r="F14" s="10" t="inlineStr">
        <is>
          <t>Celkové výdavky:</t>
        </is>
      </c>
      <c r="G14" s="11">
        <f>SUM(H2:H11)</f>
        <v/>
      </c>
    </row>
    <row r="15">
      <c r="F15" s="10" t="inlineStr">
        <is>
          <t>Čistý zostatok:</t>
        </is>
      </c>
      <c r="G15" s="11">
        <f>SUM(G2:G11)-SUM(H2:H11)</f>
        <v/>
      </c>
    </row>
    <row r="16">
      <c r="F16" s="10" t="inlineStr">
        <is>
          <t>Priem. výdavok/pol.:</t>
        </is>
      </c>
      <c r="G16" s="11">
        <f>IFERROR(AVERAGE(H2:H11),0)</f>
        <v/>
      </c>
    </row>
    <row r="17">
      <c r="F17" s="10" t="inlineStr">
        <is>
          <t>Počet deficitov:</t>
        </is>
      </c>
      <c r="G17" s="12">
        <f>COUNTIF(K2:K11,"Deficit")</f>
        <v/>
      </c>
    </row>
    <row r="18">
      <c r="F18" s="10" t="inlineStr">
        <is>
          <t>Miera úspor (%):</t>
        </is>
      </c>
      <c r="G18" s="13">
        <f>IFERROR((SUM(G2:G11)-SUM(H2:H11))/SUM(G2:G11)*100,0)</f>
        <v/>
      </c>
    </row>
    <row r="19">
      <c r="F19" s="10" t="inlineStr"/>
    </row>
  </sheetData>
  <conditionalFormatting sqref="K2:K11">
    <cfRule type="expression" priority="1" dxfId="0" stopIfTrue="1">
      <formula>K2="Prebytok"</formula>
    </cfRule>
    <cfRule type="expression" priority="2" dxfId="1" stopIfTrue="1">
      <formula>K2="Deficit"</formula>
    </cfRule>
  </conditionalFormatting>
  <conditionalFormatting sqref="J2:J11">
    <cfRule type="expression" priority="3" dxfId="1" stopIfTrue="1">
      <formula>J2&lt;0</formula>
    </cfRule>
  </conditionalFormatting>
  <dataValidations count="1">
    <dataValidation sqref="C2:C200" showErrorMessage="1" showInputMessage="1" allowBlank="1" type="list">
      <formula1>"Príjem,Výdavok"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6" customWidth="1" min="5" max="5"/>
    <col width="16" customWidth="1" min="6" max="6"/>
    <col width="14" customWidth="1" min="7" max="7"/>
    <col width="14" customWidth="1" min="8" max="8"/>
  </cols>
  <sheetData>
    <row r="1" ht="36" customHeight="1">
      <c r="A1" s="14" t="inlineStr">
        <is>
          <t>Prehlad - Rodinný rozpočet 2026</t>
        </is>
      </c>
      <c r="B1" s="21" t="n"/>
      <c r="C1" s="21" t="n"/>
      <c r="D1" s="21" t="n"/>
      <c r="E1" s="21" t="n"/>
      <c r="F1" s="21" t="n"/>
      <c r="G1" s="21" t="n"/>
      <c r="H1" s="22" t="n"/>
    </row>
    <row r="2"/>
    <row r="3" ht="20" customHeight="1">
      <c r="A3" s="15" t="inlineStr">
        <is>
          <t>Celkové príjmy</t>
        </is>
      </c>
      <c r="B3" s="15" t="inlineStr">
        <is>
          <t>Celkové výdavky</t>
        </is>
      </c>
      <c r="C3" s="15" t="inlineStr">
        <is>
          <t>Čistý zostatok</t>
        </is>
      </c>
      <c r="D3" s="15" t="inlineStr">
        <is>
          <t>Priem. výdavok</t>
        </is>
      </c>
      <c r="E3" s="15" t="inlineStr">
        <is>
          <t>Počet deficitov</t>
        </is>
      </c>
      <c r="F3" s="15" t="inlineStr">
        <is>
          <t>Miera úspor (%)</t>
        </is>
      </c>
    </row>
    <row r="4" ht="28" customHeight="1">
      <c r="A4" s="16">
        <f>'Rozpočet 2026'!G13</f>
        <v/>
      </c>
      <c r="B4" s="16">
        <f>'Rozpočet 2026'!G14</f>
        <v/>
      </c>
      <c r="C4" s="16">
        <f>'Rozpočet 2026'!G15</f>
        <v/>
      </c>
      <c r="D4" s="16">
        <f>'Rozpočet 2026'!G16</f>
        <v/>
      </c>
      <c r="E4" s="17">
        <f>'Rozpočet 2026'!G17</f>
        <v/>
      </c>
      <c r="F4" s="18">
        <f>'Rozpočet 2026'!G18</f>
        <v/>
      </c>
    </row>
    <row r="5" ht="28" customHeight="1"/>
    <row r="6" ht="10" customHeight="1"/>
    <row r="7">
      <c r="A7" s="1" t="inlineStr">
        <is>
          <t>Mesiac</t>
        </is>
      </c>
      <c r="B7" s="1" t="inlineStr">
        <is>
          <t>Príjmy (€)</t>
        </is>
      </c>
      <c r="C7" s="1" t="inlineStr">
        <is>
          <t>Výdavky (€)</t>
        </is>
      </c>
      <c r="D7" s="1" t="inlineStr">
        <is>
          <t>Zostatok (€)</t>
        </is>
      </c>
    </row>
    <row r="8">
      <c r="A8" s="19" t="inlineStr">
        <is>
          <t>Január</t>
        </is>
      </c>
      <c r="B8" s="7">
        <f>SUMIFS('Rozpočet 2026'!G$2:G$11,'Rozpočet 2026'!B$2:B$11,"január")</f>
        <v/>
      </c>
      <c r="C8" s="7">
        <f>SUMIFS('Rozpočet 2026'!H$2:H$11,'Rozpočet 2026'!B$2:B$11,"január")</f>
        <v/>
      </c>
      <c r="D8" s="7">
        <f>IFERROR(B8-C8,0)</f>
        <v/>
      </c>
    </row>
    <row r="9">
      <c r="A9" s="20" t="inlineStr">
        <is>
          <t>Február</t>
        </is>
      </c>
      <c r="B9" s="9">
        <f>SUMIFS('Rozpočet 2026'!G$2:G$11,'Rozpočet 2026'!B$2:B$11,"február")</f>
        <v/>
      </c>
      <c r="C9" s="9">
        <f>SUMIFS('Rozpočet 2026'!H$2:H$11,'Rozpočet 2026'!B$2:B$11,"február")</f>
        <v/>
      </c>
      <c r="D9" s="9">
        <f>IFERROR(B9-C9,0)</f>
        <v/>
      </c>
    </row>
    <row r="10">
      <c r="A10" s="19" t="inlineStr">
        <is>
          <t>Marec</t>
        </is>
      </c>
      <c r="B10" s="7">
        <f>SUMIFS('Rozpočet 2026'!G$2:G$11,'Rozpočet 2026'!B$2:B$11,"marec")</f>
        <v/>
      </c>
      <c r="C10" s="7">
        <f>SUMIFS('Rozpočet 2026'!H$2:H$11,'Rozpočet 2026'!B$2:B$11,"marec")</f>
        <v/>
      </c>
      <c r="D10" s="7">
        <f>IFERROR(B10-C10,0)</f>
        <v/>
      </c>
    </row>
    <row r="11">
      <c r="A11" s="20" t="inlineStr">
        <is>
          <t>Apríl</t>
        </is>
      </c>
      <c r="B11" s="9">
        <f>SUMIFS('Rozpočet 2026'!G$2:G$11,'Rozpočet 2026'!B$2:B$11,"apríl")</f>
        <v/>
      </c>
      <c r="C11" s="9">
        <f>SUMIFS('Rozpočet 2026'!H$2:H$11,'Rozpočet 2026'!B$2:B$11,"apríl")</f>
        <v/>
      </c>
      <c r="D11" s="9">
        <f>IFERROR(B11-C11,0)</f>
        <v/>
      </c>
    </row>
    <row r="12"/>
    <row r="13" ht="20" customHeight="1">
      <c r="F13" s="1" t="inlineStr">
        <is>
          <t>Výdavky podľa kategórie</t>
        </is>
      </c>
      <c r="G13" s="21" t="n"/>
      <c r="H13" s="22" t="n"/>
    </row>
    <row r="14">
      <c r="F14" s="23" t="inlineStr">
        <is>
          <t>Bývanie</t>
        </is>
      </c>
      <c r="G14" s="7">
        <f>SUMIFS('Rozpočet 2026'!H$2:H$11,'Rozpočet 2026'!D$2:D$11,"Bývanie")</f>
        <v/>
      </c>
    </row>
    <row r="15">
      <c r="F15" s="24" t="inlineStr">
        <is>
          <t>Potraviny</t>
        </is>
      </c>
      <c r="G15" s="9">
        <f>SUMIFS('Rozpočet 2026'!H$2:H$11,'Rozpočet 2026'!D$2:D$11,"Potraviny")</f>
        <v/>
      </c>
    </row>
    <row r="16">
      <c r="F16" s="23" t="inlineStr">
        <is>
          <t>Doprava</t>
        </is>
      </c>
      <c r="G16" s="7">
        <f>SUMIFS('Rozpočet 2026'!H$2:H$11,'Rozpočet 2026'!D$2:D$11,"Doprava")</f>
        <v/>
      </c>
    </row>
    <row r="17">
      <c r="F17" s="24" t="inlineStr">
        <is>
          <t>Deti</t>
        </is>
      </c>
      <c r="G17" s="9">
        <f>SUMIFS('Rozpočet 2026'!H$2:H$11,'Rozpočet 2026'!D$2:D$11,"Deti")</f>
        <v/>
      </c>
    </row>
    <row r="18">
      <c r="F18" s="23" t="inlineStr">
        <is>
          <t>Zdravie</t>
        </is>
      </c>
      <c r="G18" s="7">
        <f>SUMIFS('Rozpočet 2026'!H$2:H$11,'Rozpočet 2026'!D$2:D$11,"Zdravie")</f>
        <v/>
      </c>
    </row>
    <row r="19">
      <c r="F19" s="24" t="inlineStr">
        <is>
          <t>Volny cas</t>
        </is>
      </c>
      <c r="G19" s="9">
        <f>SUMIFS('Rozpočet 2026'!H$2:H$11,'Rozpočet 2026'!D$2:D$11,"Voľný čas")</f>
        <v/>
      </c>
    </row>
    <row r="20">
      <c r="F20" s="23" t="inlineStr">
        <is>
          <t>Šetrenie</t>
        </is>
      </c>
      <c r="G20" s="7">
        <f>SUMIFS('Rozpočet 2026'!H$2:H$11,'Rozpočet 2026'!D$2:D$11,"Šetrenie")</f>
        <v/>
      </c>
    </row>
    <row r="21">
      <c r="F21" s="24" t="inlineStr">
        <is>
          <t>Nečakané</t>
        </is>
      </c>
      <c r="G21" s="9">
        <f>SUMIFS('Rozpočet 2026'!H$2:H$11,'Rozpočet 2026'!D$2:D$11,"Nečakané výdavky")</f>
        <v/>
      </c>
    </row>
  </sheetData>
  <mergeCells count="3">
    <mergeCell ref="A1:H1"/>
    <mergeCell ref="A2:H2"/>
    <mergeCell ref="F13:H1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12" customWidth="1" min="3" max="3"/>
    <col width="24" customWidth="1" min="4" max="4"/>
  </cols>
  <sheetData>
    <row r="1" ht="8" customHeight="1">
      <c r="A1" s="25" t="inlineStr">
        <is>
          <t>Číselník kategórií – Rodinný rozpočet 2026</t>
        </is>
      </c>
      <c r="B1" s="21" t="n"/>
      <c r="C1" s="21" t="n"/>
      <c r="D1" s="22" t="n"/>
    </row>
    <row r="2" ht="28" customHeight="1">
      <c r="A2" s="1" t="inlineStr">
        <is>
          <t>Kód</t>
        </is>
      </c>
      <c r="B2" s="1" t="inlineStr">
        <is>
          <t>Kategória</t>
        </is>
      </c>
      <c r="C2" s="1" t="inlineStr">
        <is>
          <t>Typ</t>
        </is>
      </c>
      <c r="D2" s="1" t="inlineStr">
        <is>
          <t>Odp. mesačný limit (€)</t>
        </is>
      </c>
    </row>
    <row r="3">
      <c r="A3" s="8" t="inlineStr">
        <is>
          <t>KAT01</t>
        </is>
      </c>
      <c r="B3" s="26" t="inlineStr">
        <is>
          <t>Mzda</t>
        </is>
      </c>
      <c r="C3" s="8" t="inlineStr">
        <is>
          <t>Príjem</t>
        </is>
      </c>
      <c r="D3" s="27" t="n">
        <v>0</v>
      </c>
    </row>
    <row r="4">
      <c r="A4" s="3" t="inlineStr">
        <is>
          <t>KAT02</t>
        </is>
      </c>
      <c r="B4" s="28" t="inlineStr">
        <is>
          <t>Príjem z brigády</t>
        </is>
      </c>
      <c r="C4" s="3" t="inlineStr">
        <is>
          <t>Príjem</t>
        </is>
      </c>
      <c r="D4" s="29" t="n">
        <v>0</v>
      </c>
    </row>
    <row r="5">
      <c r="A5" s="8" t="inlineStr">
        <is>
          <t>KAT03</t>
        </is>
      </c>
      <c r="B5" s="26" t="inlineStr">
        <is>
          <t>Iný príjem</t>
        </is>
      </c>
      <c r="C5" s="8" t="inlineStr">
        <is>
          <t>Príjem</t>
        </is>
      </c>
      <c r="D5" s="27" t="n">
        <v>0</v>
      </c>
    </row>
    <row r="6">
      <c r="A6" s="3" t="inlineStr">
        <is>
          <t>KAT04</t>
        </is>
      </c>
      <c r="B6" s="28" t="inlineStr">
        <is>
          <t>Bývanie</t>
        </is>
      </c>
      <c r="C6" s="3" t="inlineStr">
        <is>
          <t>Výdavok</t>
        </is>
      </c>
      <c r="D6" s="29" t="n">
        <v>950</v>
      </c>
    </row>
    <row r="7">
      <c r="A7" s="8" t="inlineStr">
        <is>
          <t>KAT05</t>
        </is>
      </c>
      <c r="B7" s="26" t="inlineStr">
        <is>
          <t>Potraviny</t>
        </is>
      </c>
      <c r="C7" s="8" t="inlineStr">
        <is>
          <t>Výdavok</t>
        </is>
      </c>
      <c r="D7" s="27" t="n">
        <v>400</v>
      </c>
    </row>
    <row r="8">
      <c r="A8" s="3" t="inlineStr">
        <is>
          <t>KAT06</t>
        </is>
      </c>
      <c r="B8" s="28" t="inlineStr">
        <is>
          <t>Doprava</t>
        </is>
      </c>
      <c r="C8" s="3" t="inlineStr">
        <is>
          <t>Výdavok</t>
        </is>
      </c>
      <c r="D8" s="29" t="n">
        <v>150</v>
      </c>
    </row>
    <row r="9">
      <c r="A9" s="8" t="inlineStr">
        <is>
          <t>KAT07</t>
        </is>
      </c>
      <c r="B9" s="26" t="inlineStr">
        <is>
          <t>Deti</t>
        </is>
      </c>
      <c r="C9" s="8" t="inlineStr">
        <is>
          <t>Výdavok</t>
        </is>
      </c>
      <c r="D9" s="27" t="n">
        <v>200</v>
      </c>
    </row>
    <row r="10">
      <c r="A10" s="3" t="inlineStr">
        <is>
          <t>KAT08</t>
        </is>
      </c>
      <c r="B10" s="28" t="inlineStr">
        <is>
          <t>Zdravie</t>
        </is>
      </c>
      <c r="C10" s="3" t="inlineStr">
        <is>
          <t>Výdavok</t>
        </is>
      </c>
      <c r="D10" s="29" t="n">
        <v>80</v>
      </c>
    </row>
    <row r="11">
      <c r="A11" s="8" t="inlineStr">
        <is>
          <t>KAT09</t>
        </is>
      </c>
      <c r="B11" s="26" t="inlineStr">
        <is>
          <t>Voľný čas</t>
        </is>
      </c>
      <c r="C11" s="8" t="inlineStr">
        <is>
          <t>Výdavok</t>
        </is>
      </c>
      <c r="D11" s="27" t="n">
        <v>100</v>
      </c>
    </row>
    <row r="12">
      <c r="A12" s="3" t="inlineStr">
        <is>
          <t>KAT10</t>
        </is>
      </c>
      <c r="B12" s="28" t="inlineStr">
        <is>
          <t>Oblečenie</t>
        </is>
      </c>
      <c r="C12" s="3" t="inlineStr">
        <is>
          <t>Výdavok</t>
        </is>
      </c>
      <c r="D12" s="29" t="n">
        <v>80</v>
      </c>
    </row>
    <row r="13">
      <c r="A13" s="8" t="inlineStr">
        <is>
          <t>KAT11</t>
        </is>
      </c>
      <c r="B13" s="26" t="inlineStr">
        <is>
          <t>Šetrenie</t>
        </is>
      </c>
      <c r="C13" s="8" t="inlineStr">
        <is>
          <t>Výdavok</t>
        </is>
      </c>
      <c r="D13" s="27" t="n">
        <v>300</v>
      </c>
    </row>
    <row r="14">
      <c r="A14" s="3" t="inlineStr">
        <is>
          <t>KAT12</t>
        </is>
      </c>
      <c r="B14" s="28" t="inlineStr">
        <is>
          <t>Nečakané výdavky</t>
        </is>
      </c>
      <c r="C14" s="3" t="inlineStr">
        <is>
          <t>Výdavok</t>
        </is>
      </c>
      <c r="D14" s="29" t="n">
        <v>150</v>
      </c>
    </row>
    <row r="15">
      <c r="A15" s="8" t="inlineStr">
        <is>
          <t>KAT13</t>
        </is>
      </c>
      <c r="B15" s="26" t="inlineStr">
        <is>
          <t>Reštaurácie</t>
        </is>
      </c>
      <c r="C15" s="8" t="inlineStr">
        <is>
          <t>Výdavok</t>
        </is>
      </c>
      <c r="D15" s="27" t="n">
        <v>80</v>
      </c>
    </row>
    <row r="16">
      <c r="A16" s="3" t="inlineStr">
        <is>
          <t>KAT14</t>
        </is>
      </c>
      <c r="B16" s="28" t="inlineStr">
        <is>
          <t>Vzdelávanie</t>
        </is>
      </c>
      <c r="C16" s="3" t="inlineStr">
        <is>
          <t>Výdavok</t>
        </is>
      </c>
      <c r="D16" s="29" t="n">
        <v>60</v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5" customWidth="1" min="1" max="1"/>
    <col width="28" customWidth="1" min="2" max="2"/>
    <col width="55" customWidth="1" min="3" max="3"/>
    <col width="18" customWidth="1" min="4" max="4"/>
    <col width="18" customWidth="1" min="5" max="5"/>
    <col width="18" customWidth="1" min="6" max="6"/>
  </cols>
  <sheetData>
    <row r="1" ht="36" customHeight="1">
      <c r="A1" s="14" t="inlineStr">
        <is>
          <t>Návod na používanie šablóny – Rodinný rozpočet 2026</t>
        </is>
      </c>
      <c r="B1" s="21" t="n"/>
      <c r="C1" s="21" t="n"/>
      <c r="D1" s="21" t="n"/>
      <c r="E1" s="21" t="n"/>
      <c r="F1" s="22" t="n"/>
    </row>
    <row r="2" ht="20" customHeight="1">
      <c r="A2" s="30" t="inlineStr"/>
      <c r="B2" s="31" t="inlineStr"/>
      <c r="C2" s="32" t="inlineStr"/>
      <c r="D2" s="33" t="n"/>
      <c r="E2" s="33" t="n"/>
      <c r="F2" s="33" t="n"/>
    </row>
    <row r="3" ht="20" customHeight="1">
      <c r="A3" s="34" t="inlineStr">
        <is>
          <t>1.</t>
        </is>
      </c>
      <c r="B3" s="35" t="inlineStr">
        <is>
          <t>List Rozpocet 2026</t>
        </is>
      </c>
      <c r="C3" s="36" t="inlineStr">
        <is>
          <t>Hlavný pracovný list. Tu zadávajte všetky príjmy a výdavky rodiny.</t>
        </is>
      </c>
      <c r="D3" s="37" t="n"/>
      <c r="E3" s="37" t="n"/>
      <c r="F3" s="37" t="n"/>
    </row>
    <row r="4" ht="20" customHeight="1">
      <c r="A4" s="30" t="inlineStr"/>
      <c r="B4" s="31" t="inlineStr">
        <is>
          <t>Žlté bunky</t>
        </is>
      </c>
      <c r="C4" s="32" t="inlineStr">
        <is>
          <t>Sú vstupné - vypĺňajte: Dátum, Typ položky, Kategória, Popis, Platiteľ, Príjem, Výdavok, Poznámka.</t>
        </is>
      </c>
      <c r="D4" s="33" t="n"/>
      <c r="E4" s="33" t="n"/>
      <c r="F4" s="33" t="n"/>
    </row>
    <row r="5" ht="20" customHeight="1">
      <c r="A5" s="38" t="inlineStr"/>
      <c r="B5" s="39" t="inlineStr">
        <is>
          <t>Biele/sivé bunky</t>
        </is>
      </c>
      <c r="C5" s="36" t="inlineStr">
        <is>
          <t>Vypočítané automaticky - nemeniť (Mesiac, Zostatok, Stav, Rozpočet kategórie).</t>
        </is>
      </c>
      <c r="D5" s="37" t="n"/>
      <c r="E5" s="37" t="n"/>
      <c r="F5" s="37" t="n"/>
    </row>
    <row r="6" ht="20" customHeight="1">
      <c r="A6" s="30" t="inlineStr"/>
      <c r="B6" s="31" t="inlineStr"/>
      <c r="C6" s="32" t="inlineStr"/>
      <c r="D6" s="33" t="n"/>
      <c r="E6" s="33" t="n"/>
      <c r="F6" s="33" t="n"/>
    </row>
    <row r="7" ht="20" customHeight="1">
      <c r="A7" s="34" t="inlineStr">
        <is>
          <t>2.</t>
        </is>
      </c>
      <c r="B7" s="35" t="inlineStr">
        <is>
          <t>List Prehlad</t>
        </is>
      </c>
      <c r="C7" s="36" t="inlineStr">
        <is>
          <t>Automatický dashboard. Zobrazuje KPI (celkové príjmy, výdavky, zostatok, mieru úspor).</t>
        </is>
      </c>
      <c r="D7" s="37" t="n"/>
      <c r="E7" s="37" t="n"/>
      <c r="F7" s="37" t="n"/>
    </row>
    <row r="8" ht="20" customHeight="1">
      <c r="A8" s="30" t="inlineStr"/>
      <c r="B8" s="31" t="inlineStr">
        <is>
          <t>Grafy</t>
        </is>
      </c>
      <c r="C8" s="32" t="inlineStr">
        <is>
          <t>Aktualizujú sa automaticky po doplnení nových riadkov do listu Rozpočet 2026.</t>
        </is>
      </c>
      <c r="D8" s="33" t="n"/>
      <c r="E8" s="33" t="n"/>
      <c r="F8" s="33" t="n"/>
    </row>
    <row r="9" ht="20" customHeight="1">
      <c r="A9" s="38" t="inlineStr"/>
      <c r="B9" s="39" t="inlineStr"/>
      <c r="C9" s="36" t="inlineStr"/>
      <c r="D9" s="37" t="n"/>
      <c r="E9" s="37" t="n"/>
      <c r="F9" s="37" t="n"/>
    </row>
    <row r="10" ht="20" customHeight="1">
      <c r="A10" s="34" t="inlineStr">
        <is>
          <t>3.</t>
        </is>
      </c>
      <c r="B10" s="35" t="inlineStr">
        <is>
          <t>List Kategorie</t>
        </is>
      </c>
      <c r="C10" s="32" t="inlineStr">
        <is>
          <t>Číselník kategórií. Pridávajte vlastné kategórie do stĺpca B a nastavte odporúčaný limit v stĺpci D.</t>
        </is>
      </c>
      <c r="D10" s="33" t="n"/>
      <c r="E10" s="33" t="n"/>
      <c r="F10" s="33" t="n"/>
    </row>
    <row r="11" ht="20" customHeight="1">
      <c r="A11" s="38" t="inlineStr"/>
      <c r="B11" s="39" t="inlineStr">
        <is>
          <t>VLOOKUP</t>
        </is>
      </c>
      <c r="C11" s="36" t="inlineStr">
        <is>
          <t>Stĺpec Rozpočet kat. v liste Rozpočet 2026 automaticky načíta limit z tohto číselníka.</t>
        </is>
      </c>
      <c r="D11" s="37" t="n"/>
      <c r="E11" s="37" t="n"/>
      <c r="F11" s="37" t="n"/>
    </row>
    <row r="12" ht="20" customHeight="1">
      <c r="A12" s="30" t="inlineStr"/>
      <c r="B12" s="31" t="inlineStr"/>
      <c r="C12" s="32" t="inlineStr"/>
      <c r="D12" s="33" t="n"/>
      <c r="E12" s="33" t="n"/>
      <c r="F12" s="33" t="n"/>
    </row>
    <row r="13" ht="20" customHeight="1">
      <c r="A13" s="34" t="inlineStr">
        <is>
          <t>4.</t>
        </is>
      </c>
      <c r="B13" s="35" t="inlineStr">
        <is>
          <t>Stav položky</t>
        </is>
      </c>
      <c r="C13" s="36" t="inlineStr">
        <is>
          <t>Prebytok = zostatok 0 EUR (zobrazené zelenou). Deficit = zostatok &lt; 0 EUR (červená - varuje!).</t>
        </is>
      </c>
      <c r="D13" s="37" t="n"/>
      <c r="E13" s="37" t="n"/>
      <c r="F13" s="37" t="n"/>
    </row>
    <row r="14" ht="20" customHeight="1">
      <c r="A14" s="30" t="inlineStr"/>
      <c r="B14" s="31" t="inlineStr">
        <is>
          <t>Tip</t>
        </is>
      </c>
      <c r="C14" s="32" t="inlineStr">
        <is>
          <t>Sledujte počet deficitov a snažte sa udržiavať priebežný zostatok v zelenej zóne.</t>
        </is>
      </c>
      <c r="D14" s="33" t="n"/>
      <c r="E14" s="33" t="n"/>
      <c r="F14" s="33" t="n"/>
    </row>
    <row r="15" ht="20" customHeight="1">
      <c r="A15" s="38" t="inlineStr"/>
      <c r="B15" s="39" t="inlineStr"/>
      <c r="C15" s="36" t="inlineStr"/>
      <c r="D15" s="37" t="n"/>
      <c r="E15" s="37" t="n"/>
      <c r="F15" s="37" t="n"/>
    </row>
    <row r="16" ht="20" customHeight="1">
      <c r="A16" s="34" t="inlineStr">
        <is>
          <t>5.</t>
        </is>
      </c>
      <c r="B16" s="35" t="inlineStr">
        <is>
          <t>Odporúčania</t>
        </is>
      </c>
      <c r="C16" s="32" t="inlineStr">
        <is>
          <t>Udržiavajte rezervu min. 3 mesačné platy na nečakané výdavky (napr. oprava auta, zdravie).</t>
        </is>
      </c>
      <c r="D16" s="33" t="n"/>
      <c r="E16" s="33" t="n"/>
      <c r="F16" s="33" t="n"/>
    </row>
    <row r="17" ht="20" customHeight="1">
      <c r="A17" s="38" t="inlineStr"/>
      <c r="B17" s="39" t="inlineStr">
        <is>
          <t>Šetrenie</t>
        </is>
      </c>
      <c r="C17" s="36" t="inlineStr">
        <is>
          <t>Zaraďte šetrenie ako pravidelnú položku výdavkov - platíte najprv sebe!</t>
        </is>
      </c>
      <c r="D17" s="37" t="n"/>
      <c r="E17" s="37" t="n"/>
      <c r="F17" s="37" t="n"/>
    </row>
    <row r="18" ht="20" customHeight="1">
      <c r="A18" s="30" t="inlineStr"/>
      <c r="B18" s="31" t="inlineStr">
        <is>
          <t>Kontrola</t>
        </is>
      </c>
      <c r="C18" s="32" t="inlineStr">
        <is>
          <t>Porovnávajte skutočné výdavky s odporúčanými limitmi v liste Kategórie.</t>
        </is>
      </c>
      <c r="D18" s="33" t="n"/>
      <c r="E18" s="33" t="n"/>
      <c r="F18" s="33" t="n"/>
    </row>
    <row r="19" ht="20" customHeight="1">
      <c r="A19" s="38" t="inlineStr"/>
      <c r="B19" s="39" t="inlineStr"/>
      <c r="C19" s="36" t="inlineStr"/>
      <c r="D19" s="37" t="n"/>
      <c r="E19" s="37" t="n"/>
      <c r="F19" s="37" t="n"/>
    </row>
    <row r="20" ht="20" customHeight="1">
      <c r="A20" s="34" t="inlineStr">
        <is>
          <t>6.</t>
        </is>
      </c>
      <c r="B20" s="35" t="inlineStr">
        <is>
          <t>Nové záznamy</t>
        </is>
      </c>
      <c r="C20" s="32" t="inlineStr">
        <is>
          <t>Pridávajte riadky pod posledný riadok dát. Vzorce v stĺpcoch B, I, J, K skopírujte nadol.</t>
        </is>
      </c>
      <c r="D20" s="33" t="n"/>
      <c r="E20" s="33" t="n"/>
      <c r="F20" s="33" t="n"/>
    </row>
    <row r="21" ht="20" customHeight="1">
      <c r="A21" s="38" t="inlineStr"/>
      <c r="B21" s="39" t="inlineStr">
        <is>
          <t>Dátum</t>
        </is>
      </c>
      <c r="C21" s="36" t="inlineStr">
        <is>
          <t>Zadávajte vo formáte DD.MM.YYYY (napr. 16.06.2026).</t>
        </is>
      </c>
      <c r="D21" s="37" t="n"/>
      <c r="E21" s="37" t="n"/>
      <c r="F21" s="37" t="n"/>
    </row>
    <row r="22" ht="20" customHeight="1">
      <c r="A22" s="30" t="inlineStr"/>
      <c r="B22" s="31" t="inlineStr">
        <is>
          <t>Mena</t>
        </is>
      </c>
      <c r="C22" s="32" t="inlineStr">
        <is>
          <t>Všetky sumy sú v eurách (EUR). Desatinnú časť oddeľujte čiarkou (napr. 146,70).</t>
        </is>
      </c>
      <c r="D22" s="33" t="n"/>
      <c r="E22" s="33" t="n"/>
      <c r="F22" s="33" t="n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2026-06-17T03:41:38Z</dcterms:created>
  <dcterms:modified xmlns:dcterms="http://purl.org/dc/terms/" xmlns:xsi="http://www.w3.org/2001/XMLSchema-instance" xsi:type="dcterms:W3CDTF">2026-06-17T03:41:38Z</dcterms:modified>
</cp:coreProperties>
</file>