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zpočet" sheetId="1" state="visible" r:id="rId1"/>
    <sheet xmlns:r="http://schemas.openxmlformats.org/officeDocument/2006/relationships" name="Sadzby" sheetId="2" state="visible" r:id="rId2"/>
    <sheet xmlns:r="http://schemas.openxmlformats.org/officeDocument/2006/relationships" name="Prehľad" sheetId="3" state="visible" r:id="rId3"/>
    <sheet xmlns:r="http://schemas.openxmlformats.org/officeDocument/2006/relationships" name="Návod" sheetId="4" state="visible" r:id="rId4"/>
  </sheets>
  <definedNames>
    <definedName name="_xlnm._FilterDatabase" localSheetId="0" hidden="1">'Rozpočet'!$A$2:$Q$12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 ##0,00 &quot;€&quot;"/>
    <numFmt numFmtId="166" formatCode="0,00 %"/>
  </numFmts>
  <fonts count="6">
    <font>
      <name val="Calibri"/>
      <family val="2"/>
      <color theme="1"/>
      <sz val="11"/>
      <scheme val="minor"/>
    </font>
    <font>
      <b val="1"/>
      <color rgb="001E293B"/>
      <sz val="14"/>
    </font>
    <font>
      <b val="1"/>
      <color rgb="00FFFFFF"/>
      <sz val="11"/>
    </font>
    <font>
      <sz val="10"/>
    </font>
    <font>
      <b val="1"/>
      <sz val="10"/>
    </font>
    <font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1E293B"/>
      </patternFill>
    </fill>
    <fill>
      <patternFill patternType="solid">
        <fgColor rgb="00FFFBEB"/>
      </patternFill>
    </fill>
    <fill>
      <patternFill patternType="solid">
        <fgColor rgb="00E2E8F0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164" fontId="3" fillId="2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right" vertical="center"/>
    </xf>
    <xf numFmtId="166" fontId="3" fillId="2" borderId="1" applyAlignment="1" pivotButton="0" quotePrefix="0" xfId="0">
      <alignment horizontal="center" vertical="center" wrapText="1"/>
    </xf>
    <xf numFmtId="165" fontId="3" fillId="2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/>
    </xf>
    <xf numFmtId="166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right" vertical="center"/>
    </xf>
    <xf numFmtId="0" fontId="4" fillId="5" borderId="1" pivotButton="0" quotePrefix="0" xfId="0"/>
    <xf numFmtId="165" fontId="4" fillId="5" borderId="1" applyAlignment="1" pivotButton="0" quotePrefix="0" xfId="0">
      <alignment horizontal="right" vertical="center"/>
    </xf>
    <xf numFmtId="166" fontId="4" fillId="5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166" fontId="3" fillId="0" borderId="1" applyAlignment="1" pivotButton="0" quotePrefix="0" xfId="0">
      <alignment horizontal="right" vertical="center"/>
    </xf>
    <xf numFmtId="1" fontId="3" fillId="0" borderId="1" applyAlignment="1" pivotButton="0" quotePrefix="0" xfId="0">
      <alignment horizontal="right" vertical="center"/>
    </xf>
    <xf numFmtId="0" fontId="5" fillId="6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164" fontId="3" fillId="2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6" fontId="3" fillId="2" borderId="1" applyAlignment="1" pivotButton="0" quotePrefix="0" xfId="0">
      <alignment horizontal="center" vertical="center" wrapText="1"/>
    </xf>
    <xf numFmtId="165" fontId="3" fillId="2" borderId="1" applyAlignment="1" pivotButton="0" quotePrefix="0" xfId="0">
      <alignment horizontal="right" vertical="center"/>
    </xf>
    <xf numFmtId="164" fontId="3" fillId="0" borderId="1" applyAlignment="1" pivotButton="0" quotePrefix="0" xfId="0">
      <alignment horizontal="center" vertical="center" wrapText="1"/>
    </xf>
    <xf numFmtId="166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166" fontId="4" fillId="5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right" vertical="center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4">
    <dxf>
      <font>
        <b val="1"/>
        <color rgb="00DC2626"/>
        <sz val="10"/>
      </font>
      <fill>
        <patternFill patternType="solid">
          <fgColor rgb="00FEE2E2"/>
        </patternFill>
      </fill>
    </dxf>
    <dxf>
      <font>
        <b val="1"/>
        <color rgb="0022C55E"/>
        <sz val="10"/>
      </font>
      <fill>
        <patternFill patternType="solid">
          <fgColor rgb="00DCFCE7"/>
        </patternFill>
      </fill>
    </dxf>
    <dxf>
      <font>
        <b val="1"/>
        <color rgb="00DC2626"/>
        <sz val="10"/>
      </font>
    </dxf>
    <dxf>
      <font>
        <b val="1"/>
        <color rgb="0022C55E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Plán verzus skutočnosť podľa kategórie (s DPH)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'Sadzby'!B12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'Sadzby'!$A$13:$A$20</f>
            </numRef>
          </cat>
          <val>
            <numRef>
              <f>'Sadzby'!$B$13:$B$20</f>
            </numRef>
          </val>
        </ser>
        <ser>
          <idx val="1"/>
          <order val="1"/>
          <tx>
            <strRef>
              <f>'Sadzby'!C12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'Sadzby'!$A$13:$A$20</f>
            </numRef>
          </cat>
          <val>
            <numRef>
              <f>'Sadzby'!$C$13:$C$20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Kategória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Suma v €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Podiel skutočných nákladov podľa kategórie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'Sadzby'!$A$13:$A$20</f>
            </numRef>
          </cat>
          <val>
            <numRef>
              <f>'Sadzby'!$C$13:$C$20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10</row>
      <rowOff>0</rowOff>
    </from>
    <ext cx="792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13</col>
      <colOff>0</colOff>
      <row>10</row>
      <rowOff>0</rowOff>
    </from>
    <ext cx="576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3" customWidth="1" min="2" max="2"/>
    <col width="10" customWidth="1" min="3" max="3"/>
    <col width="14" customWidth="1" min="4" max="4"/>
    <col width="42" customWidth="1" min="5" max="5"/>
    <col width="18" customWidth="1" min="6" max="6"/>
    <col width="15" customWidth="1" min="7" max="7"/>
    <col width="17" customWidth="1" min="8" max="8"/>
    <col width="14" customWidth="1" min="9" max="9"/>
    <col width="16" customWidth="1" min="10" max="10"/>
    <col width="11" customWidth="1" min="11" max="11"/>
    <col width="13" customWidth="1" min="12" max="12"/>
    <col width="16" customWidth="1" min="13" max="13"/>
    <col width="13" customWidth="1" min="14" max="14"/>
    <col width="13" customWidth="1" min="15" max="15"/>
    <col width="22" customWidth="1" min="16" max="16"/>
    <col width="32" customWidth="1" min="17" max="17"/>
  </cols>
  <sheetData>
    <row r="1" ht="26" customHeight="1">
      <c r="A1" s="1" t="inlineStr">
        <is>
          <t>Rozpočet bytového domu – rok 2026</t>
        </is>
      </c>
    </row>
    <row r="2" ht="30" customHeight="1">
      <c r="A2" s="2" t="inlineStr">
        <is>
          <t>ID položky</t>
        </is>
      </c>
      <c r="B2" s="2" t="inlineStr">
        <is>
          <t>Dátum faktúry</t>
        </is>
      </c>
      <c r="C2" s="2" t="inlineStr">
        <is>
          <t>Mesiac</t>
        </is>
      </c>
      <c r="D2" s="2" t="inlineStr">
        <is>
          <t>Kategória</t>
        </is>
      </c>
      <c r="E2" s="2" t="inlineStr">
        <is>
          <t>Popis nákladu</t>
        </is>
      </c>
      <c r="F2" s="2" t="inlineStr">
        <is>
          <t>Dodávateľ</t>
        </is>
      </c>
      <c r="G2" s="2" t="inlineStr">
        <is>
          <t>IČO dodávateľa</t>
        </is>
      </c>
      <c r="H2" s="2" t="inlineStr">
        <is>
          <t>Mesto</t>
        </is>
      </c>
      <c r="I2" s="2" t="inlineStr">
        <is>
          <t>Plán bez DPH</t>
        </is>
      </c>
      <c r="J2" s="2" t="inlineStr">
        <is>
          <t>Skutočnosť bez DPH</t>
        </is>
      </c>
      <c r="K2" s="2" t="inlineStr">
        <is>
          <t>Sadzba DPH</t>
        </is>
      </c>
      <c r="L2" s="2" t="inlineStr">
        <is>
          <t>Plán s DPH</t>
        </is>
      </c>
      <c r="M2" s="2" t="inlineStr">
        <is>
          <t>Skutočnosť s DPH</t>
        </is>
      </c>
      <c r="N2" s="2" t="inlineStr">
        <is>
          <t>Odchýlka v €</t>
        </is>
      </c>
      <c r="O2" s="2" t="inlineStr">
        <is>
          <t>Odchýlka v %</t>
        </is>
      </c>
      <c r="P2" s="2" t="inlineStr">
        <is>
          <t>Stav</t>
        </is>
      </c>
      <c r="Q2" s="2" t="inlineStr">
        <is>
          <t>Poznámka</t>
        </is>
      </c>
    </row>
    <row r="3">
      <c r="A3" s="3" t="n">
        <v>1</v>
      </c>
      <c r="B3" s="24" t="n">
        <v>46037</v>
      </c>
      <c r="C3" s="3" t="inlineStr">
        <is>
          <t>Január</t>
        </is>
      </c>
      <c r="D3" s="5" t="inlineStr">
        <is>
          <t>Upratovanie</t>
        </is>
      </c>
      <c r="E3" s="5" t="inlineStr">
        <is>
          <t>Upratovanie spoločných priestorov – január</t>
        </is>
      </c>
      <c r="F3" s="5" t="inlineStr">
        <is>
          <t>Ján Novák</t>
        </is>
      </c>
      <c r="G3" s="5" t="inlineStr">
        <is>
          <t>36541287</t>
        </is>
      </c>
      <c r="H3" s="5" t="inlineStr">
        <is>
          <t>Bratislava</t>
        </is>
      </c>
      <c r="I3" s="25" t="n">
        <v>240</v>
      </c>
      <c r="J3" s="25" t="n">
        <v>240</v>
      </c>
      <c r="K3" s="26">
        <f>IFERROR(VLOOKUP(D3,Sadzby!$A$2:$C$9,3,FALSE),0)</f>
        <v/>
      </c>
      <c r="L3" s="27">
        <f>I3*(1+K3)</f>
        <v/>
      </c>
      <c r="M3" s="27">
        <f>J3*(1+K3)</f>
        <v/>
      </c>
      <c r="N3" s="27">
        <f>M3-L3</f>
        <v/>
      </c>
      <c r="O3" s="26">
        <f>IF(L3=0,0,N3/L3)</f>
        <v/>
      </c>
      <c r="P3" s="5">
        <f>IF(N3&gt;0,"Prekročenie rozpočtu",IF(N3&lt;0,"Úspora","Podľa plánu"))</f>
        <v/>
      </c>
      <c r="Q3" s="5" t="inlineStr">
        <is>
          <t>Mesačná zmluva</t>
        </is>
      </c>
    </row>
    <row r="4">
      <c r="A4" s="9" t="n">
        <v>2</v>
      </c>
      <c r="B4" s="28" t="n">
        <v>46065</v>
      </c>
      <c r="C4" s="9" t="inlineStr">
        <is>
          <t>Február</t>
        </is>
      </c>
      <c r="D4" s="11" t="inlineStr">
        <is>
          <t>Energie</t>
        </is>
      </c>
      <c r="E4" s="11" t="inlineStr">
        <is>
          <t>Elektrina spoločných priestorov</t>
        </is>
      </c>
      <c r="F4" s="11" t="inlineStr">
        <is>
          <t>Mária Kováčová</t>
        </is>
      </c>
      <c r="G4" s="11" t="inlineStr">
        <is>
          <t>41822365</t>
        </is>
      </c>
      <c r="H4" s="11" t="inlineStr">
        <is>
          <t>Košice</t>
        </is>
      </c>
      <c r="I4" s="25" t="n">
        <v>380</v>
      </c>
      <c r="J4" s="25" t="n">
        <v>412.5</v>
      </c>
      <c r="K4" s="29">
        <f>IFERROR(VLOOKUP(D4,Sadzby!$A$2:$C$9,3,FALSE),0)</f>
        <v/>
      </c>
      <c r="L4" s="30">
        <f>I4*(1+K4)</f>
        <v/>
      </c>
      <c r="M4" s="30">
        <f>J4*(1+K4)</f>
        <v/>
      </c>
      <c r="N4" s="30">
        <f>M4-L4</f>
        <v/>
      </c>
      <c r="O4" s="29">
        <f>IF(L4=0,0,N4/L4)</f>
        <v/>
      </c>
      <c r="P4" s="11">
        <f>IF(N4&gt;0,"Prekročenie rozpočtu",IF(N4&lt;0,"Úspora","Podľa plánu"))</f>
        <v/>
      </c>
      <c r="Q4" s="11" t="inlineStr">
        <is>
          <t>Vyššia spotreba vo februári</t>
        </is>
      </c>
    </row>
    <row r="5">
      <c r="A5" s="3" t="n">
        <v>3</v>
      </c>
      <c r="B5" s="24" t="n">
        <v>46086</v>
      </c>
      <c r="C5" s="3" t="inlineStr">
        <is>
          <t>Marec</t>
        </is>
      </c>
      <c r="D5" s="5" t="inlineStr">
        <is>
          <t>Výťah</t>
        </is>
      </c>
      <c r="E5" s="5" t="inlineStr">
        <is>
          <t>Výťahový servis – štvrťročná údržba</t>
        </is>
      </c>
      <c r="F5" s="5" t="inlineStr">
        <is>
          <t>Peter Horváth</t>
        </is>
      </c>
      <c r="G5" s="5" t="inlineStr">
        <is>
          <t>50718432</t>
        </is>
      </c>
      <c r="H5" s="5" t="inlineStr">
        <is>
          <t>Žilina</t>
        </is>
      </c>
      <c r="I5" s="25" t="n">
        <v>220</v>
      </c>
      <c r="J5" s="25" t="n">
        <v>220</v>
      </c>
      <c r="K5" s="26">
        <f>IFERROR(VLOOKUP(D5,Sadzby!$A$2:$C$9,3,FALSE),0)</f>
        <v/>
      </c>
      <c r="L5" s="27">
        <f>I5*(1+K5)</f>
        <v/>
      </c>
      <c r="M5" s="27">
        <f>J5*(1+K5)</f>
        <v/>
      </c>
      <c r="N5" s="27">
        <f>M5-L5</f>
        <v/>
      </c>
      <c r="O5" s="26">
        <f>IF(L5=0,0,N5/L5)</f>
        <v/>
      </c>
      <c r="P5" s="5">
        <f>IF(N5&gt;0,"Prekročenie rozpočtu",IF(N5&lt;0,"Úspora","Podľa plánu"))</f>
        <v/>
      </c>
      <c r="Q5" s="5" t="inlineStr">
        <is>
          <t>Zmluvný servis</t>
        </is>
      </c>
    </row>
    <row r="6">
      <c r="A6" s="9" t="n">
        <v>4</v>
      </c>
      <c r="B6" s="28" t="n">
        <v>46114</v>
      </c>
      <c r="C6" s="9" t="inlineStr">
        <is>
          <t>Apríl</t>
        </is>
      </c>
      <c r="D6" s="11" t="inlineStr">
        <is>
          <t>Opravy</t>
        </is>
      </c>
      <c r="E6" s="11" t="inlineStr">
        <is>
          <t>Havarijná oprava strechy</t>
        </is>
      </c>
      <c r="F6" s="11" t="inlineStr">
        <is>
          <t>Zuzana Tóthová</t>
        </is>
      </c>
      <c r="G6" s="11" t="inlineStr">
        <is>
          <t>36915478</t>
        </is>
      </c>
      <c r="H6" s="11" t="inlineStr">
        <is>
          <t>Nitra</t>
        </is>
      </c>
      <c r="I6" s="25" t="n">
        <v>1500</v>
      </c>
      <c r="J6" s="25" t="n">
        <v>1890</v>
      </c>
      <c r="K6" s="29">
        <f>IFERROR(VLOOKUP(D6,Sadzby!$A$2:$C$9,3,FALSE),0)</f>
        <v/>
      </c>
      <c r="L6" s="30">
        <f>I6*(1+K6)</f>
        <v/>
      </c>
      <c r="M6" s="30">
        <f>J6*(1+K6)</f>
        <v/>
      </c>
      <c r="N6" s="30">
        <f>M6-L6</f>
        <v/>
      </c>
      <c r="O6" s="29">
        <f>IF(L6=0,0,N6/L6)</f>
        <v/>
      </c>
      <c r="P6" s="11">
        <f>IF(N6&gt;0,"Prekročenie rozpočtu",IF(N6&lt;0,"Úspora","Podľa plánu"))</f>
        <v/>
      </c>
      <c r="Q6" s="11" t="inlineStr">
        <is>
          <t>Neplánovaná havária po búrke</t>
        </is>
      </c>
    </row>
    <row r="7">
      <c r="A7" s="3" t="n">
        <v>5</v>
      </c>
      <c r="B7" s="24" t="n">
        <v>46137</v>
      </c>
      <c r="C7" s="3" t="inlineStr">
        <is>
          <t>Apríl</t>
        </is>
      </c>
      <c r="D7" s="5" t="inlineStr">
        <is>
          <t>Revízie</t>
        </is>
      </c>
      <c r="E7" s="5" t="inlineStr">
        <is>
          <t>Revízia elektroinštalácie</t>
        </is>
      </c>
      <c r="F7" s="5" t="inlineStr">
        <is>
          <t>Martin Baláž</t>
        </is>
      </c>
      <c r="G7" s="5" t="inlineStr">
        <is>
          <t>44356219</t>
        </is>
      </c>
      <c r="H7" s="5" t="inlineStr">
        <is>
          <t>Prešov</t>
        </is>
      </c>
      <c r="I7" s="25" t="n">
        <v>350</v>
      </c>
      <c r="J7" s="25" t="n">
        <v>350</v>
      </c>
      <c r="K7" s="26">
        <f>IFERROR(VLOOKUP(D7,Sadzby!$A$2:$C$9,3,FALSE),0)</f>
        <v/>
      </c>
      <c r="L7" s="27">
        <f>I7*(1+K7)</f>
        <v/>
      </c>
      <c r="M7" s="27">
        <f>J7*(1+K7)</f>
        <v/>
      </c>
      <c r="N7" s="27">
        <f>M7-L7</f>
        <v/>
      </c>
      <c r="O7" s="26">
        <f>IF(L7=0,0,N7/L7)</f>
        <v/>
      </c>
      <c r="P7" s="5">
        <f>IF(N7&gt;0,"Prekročenie rozpočtu",IF(N7&lt;0,"Úspora","Podľa plánu"))</f>
        <v/>
      </c>
      <c r="Q7" s="5" t="inlineStr">
        <is>
          <t>Pravidelná revízia</t>
        </is>
      </c>
    </row>
    <row r="8">
      <c r="A8" s="9" t="n">
        <v>6</v>
      </c>
      <c r="B8" s="28" t="n">
        <v>46152</v>
      </c>
      <c r="C8" s="9" t="inlineStr">
        <is>
          <t>Máj</t>
        </is>
      </c>
      <c r="D8" s="11" t="inlineStr">
        <is>
          <t>Poistenie</t>
        </is>
      </c>
      <c r="E8" s="11" t="inlineStr">
        <is>
          <t>Poistenie bytového domu – ročné</t>
        </is>
      </c>
      <c r="F8" s="11" t="inlineStr">
        <is>
          <t>Katarína Hudáková</t>
        </is>
      </c>
      <c r="G8" s="11" t="inlineStr">
        <is>
          <t>31624785</t>
        </is>
      </c>
      <c r="H8" s="11" t="inlineStr">
        <is>
          <t>Banská Bystrica</t>
        </is>
      </c>
      <c r="I8" s="25" t="n">
        <v>1250</v>
      </c>
      <c r="J8" s="25" t="n">
        <v>1190</v>
      </c>
      <c r="K8" s="29">
        <f>IFERROR(VLOOKUP(D8,Sadzby!$A$2:$C$9,3,FALSE),0)</f>
        <v/>
      </c>
      <c r="L8" s="30">
        <f>I8*(1+K8)</f>
        <v/>
      </c>
      <c r="M8" s="30">
        <f>J8*(1+K8)</f>
        <v/>
      </c>
      <c r="N8" s="30">
        <f>M8-L8</f>
        <v/>
      </c>
      <c r="O8" s="29">
        <f>IF(L8=0,0,N8/L8)</f>
        <v/>
      </c>
      <c r="P8" s="11">
        <f>IF(N8&gt;0,"Prekročenie rozpočtu",IF(N8&lt;0,"Úspora","Podľa plánu"))</f>
        <v/>
      </c>
      <c r="Q8" s="11" t="inlineStr">
        <is>
          <t>Zľava za bezkonkurenčný rok</t>
        </is>
      </c>
    </row>
    <row r="9">
      <c r="A9" s="3" t="n">
        <v>7</v>
      </c>
      <c r="B9" s="24" t="n">
        <v>46170</v>
      </c>
      <c r="C9" s="3" t="inlineStr">
        <is>
          <t>Máj</t>
        </is>
      </c>
      <c r="D9" s="5" t="inlineStr">
        <is>
          <t>Odpad</t>
        </is>
      </c>
      <c r="E9" s="5" t="inlineStr">
        <is>
          <t>Odvoz komunálneho odpadu</t>
        </is>
      </c>
      <c r="F9" s="5" t="inlineStr">
        <is>
          <t>Lukáš Varga</t>
        </is>
      </c>
      <c r="G9" s="5" t="inlineStr">
        <is>
          <t>52987314</t>
        </is>
      </c>
      <c r="H9" s="5" t="inlineStr">
        <is>
          <t>Trnava</t>
        </is>
      </c>
      <c r="I9" s="25" t="n">
        <v>180</v>
      </c>
      <c r="J9" s="25" t="n">
        <v>185</v>
      </c>
      <c r="K9" s="26">
        <f>IFERROR(VLOOKUP(D9,Sadzby!$A$2:$C$9,3,FALSE),0)</f>
        <v/>
      </c>
      <c r="L9" s="27">
        <f>I9*(1+K9)</f>
        <v/>
      </c>
      <c r="M9" s="27">
        <f>J9*(1+K9)</f>
        <v/>
      </c>
      <c r="N9" s="27">
        <f>M9-L9</f>
        <v/>
      </c>
      <c r="O9" s="26">
        <f>IF(L9=0,0,N9/L9)</f>
        <v/>
      </c>
      <c r="P9" s="5">
        <f>IF(N9&gt;0,"Prekročenie rozpočtu",IF(N9&lt;0,"Úspora","Podľa plánu"))</f>
        <v/>
      </c>
      <c r="Q9" s="5" t="inlineStr">
        <is>
          <t>Zvýšenie sadzby mesta</t>
        </is>
      </c>
    </row>
    <row r="10">
      <c r="A10" s="9" t="n">
        <v>8</v>
      </c>
      <c r="B10" s="28" t="n">
        <v>46181</v>
      </c>
      <c r="C10" s="9" t="inlineStr">
        <is>
          <t>Jún</t>
        </is>
      </c>
      <c r="D10" s="11" t="inlineStr">
        <is>
          <t>Zimná údržba</t>
        </is>
      </c>
      <c r="E10" s="11" t="inlineStr">
        <is>
          <t>Zimná údržba – záverečná fakturácia</t>
        </is>
      </c>
      <c r="F10" s="11" t="inlineStr">
        <is>
          <t>Eva Šimková</t>
        </is>
      </c>
      <c r="G10" s="11" t="inlineStr">
        <is>
          <t>47896521</t>
        </is>
      </c>
      <c r="H10" s="11" t="inlineStr">
        <is>
          <t>Trenčín</t>
        </is>
      </c>
      <c r="I10" s="25" t="n">
        <v>420</v>
      </c>
      <c r="J10" s="25" t="n">
        <v>395</v>
      </c>
      <c r="K10" s="29">
        <f>IFERROR(VLOOKUP(D10,Sadzby!$A$2:$C$9,3,FALSE),0)</f>
        <v/>
      </c>
      <c r="L10" s="30">
        <f>I10*(1+K10)</f>
        <v/>
      </c>
      <c r="M10" s="30">
        <f>J10*(1+K10)</f>
        <v/>
      </c>
      <c r="N10" s="30">
        <f>M10-L10</f>
        <v/>
      </c>
      <c r="O10" s="29">
        <f>IF(L10=0,0,N10/L10)</f>
        <v/>
      </c>
      <c r="P10" s="11">
        <f>IF(N10&gt;0,"Prekročenie rozpočtu",IF(N10&lt;0,"Úspora","Podľa plánu"))</f>
        <v/>
      </c>
      <c r="Q10" s="11" t="inlineStr">
        <is>
          <t>Mierna zima, menšie náklady</t>
        </is>
      </c>
    </row>
    <row r="11">
      <c r="A11" s="3" t="n">
        <v>9</v>
      </c>
      <c r="B11" s="24" t="n">
        <v>46204</v>
      </c>
      <c r="C11" s="3" t="inlineStr">
        <is>
          <t>Júl</t>
        </is>
      </c>
      <c r="D11" s="5" t="inlineStr">
        <is>
          <t>Opravy</t>
        </is>
      </c>
      <c r="E11" s="5" t="inlineStr">
        <is>
          <t>Servis domového telefónu</t>
        </is>
      </c>
      <c r="F11" s="5" t="inlineStr">
        <is>
          <t>Ján Novák</t>
        </is>
      </c>
      <c r="G11" s="5" t="inlineStr">
        <is>
          <t>36541287</t>
        </is>
      </c>
      <c r="H11" s="5" t="inlineStr">
        <is>
          <t>Martin</t>
        </is>
      </c>
      <c r="I11" s="25" t="n">
        <v>120</v>
      </c>
      <c r="J11" s="25" t="n">
        <v>120</v>
      </c>
      <c r="K11" s="26">
        <f>IFERROR(VLOOKUP(D11,Sadzby!$A$2:$C$9,3,FALSE),0)</f>
        <v/>
      </c>
      <c r="L11" s="27">
        <f>I11*(1+K11)</f>
        <v/>
      </c>
      <c r="M11" s="27">
        <f>J11*(1+K11)</f>
        <v/>
      </c>
      <c r="N11" s="27">
        <f>M11-L11</f>
        <v/>
      </c>
      <c r="O11" s="26">
        <f>IF(L11=0,0,N11/L11)</f>
        <v/>
      </c>
      <c r="P11" s="5">
        <f>IF(N11&gt;0,"Prekročenie rozpočtu",IF(N11&lt;0,"Úspora","Podľa plánu"))</f>
        <v/>
      </c>
      <c r="Q11" s="5" t="inlineStr">
        <is>
          <t>Výmena poškodeného zámku</t>
        </is>
      </c>
    </row>
    <row r="12">
      <c r="A12" s="9" t="n">
        <v>10</v>
      </c>
      <c r="B12" s="28" t="n">
        <v>46223</v>
      </c>
      <c r="C12" s="9" t="inlineStr">
        <is>
          <t>Júl</t>
        </is>
      </c>
      <c r="D12" s="11" t="inlineStr">
        <is>
          <t>Opravy</t>
        </is>
      </c>
      <c r="E12" s="11" t="inlineStr">
        <is>
          <t>Tvorba fondu opráv – obnova fasády</t>
        </is>
      </c>
      <c r="F12" s="11" t="inlineStr">
        <is>
          <t>Mária Kováčová</t>
        </is>
      </c>
      <c r="G12" s="11" t="inlineStr">
        <is>
          <t>41822365</t>
        </is>
      </c>
      <c r="H12" s="11" t="inlineStr">
        <is>
          <t>Poprad</t>
        </is>
      </c>
      <c r="I12" s="25" t="n">
        <v>8500</v>
      </c>
      <c r="J12" s="25" t="n">
        <v>8500</v>
      </c>
      <c r="K12" s="29">
        <f>IFERROR(VLOOKUP(D12,Sadzby!$A$2:$C$9,3,FALSE),0)</f>
        <v/>
      </c>
      <c r="L12" s="30">
        <f>I12*(1+K12)</f>
        <v/>
      </c>
      <c r="M12" s="30">
        <f>J12*(1+K12)</f>
        <v/>
      </c>
      <c r="N12" s="30">
        <f>M12-L12</f>
        <v/>
      </c>
      <c r="O12" s="29">
        <f>IF(L12=0,0,N12/L12)</f>
        <v/>
      </c>
      <c r="P12" s="11">
        <f>IF(N12&gt;0,"Prekročenie rozpočtu",IF(N12&lt;0,"Úspora","Podľa plánu"))</f>
        <v/>
      </c>
      <c r="Q12" s="11" t="inlineStr">
        <is>
          <t>Rezerva podľa plánu obnovy</t>
        </is>
      </c>
    </row>
    <row r="13">
      <c r="A13" s="14" t="n"/>
      <c r="B13" s="14" t="n"/>
      <c r="C13" s="14" t="n"/>
      <c r="D13" s="14" t="n"/>
      <c r="E13" s="14" t="inlineStr">
        <is>
          <t>SPOLU</t>
        </is>
      </c>
      <c r="F13" s="14" t="n"/>
      <c r="G13" s="14" t="n"/>
      <c r="H13" s="14" t="n"/>
      <c r="I13" s="31">
        <f>SUM(I3:I12)</f>
        <v/>
      </c>
      <c r="J13" s="31">
        <f>SUM(J3:J12)</f>
        <v/>
      </c>
      <c r="K13" s="14" t="n"/>
      <c r="L13" s="31">
        <f>SUM(L3:L12)</f>
        <v/>
      </c>
      <c r="M13" s="31">
        <f>SUM(M3:M12)</f>
        <v/>
      </c>
      <c r="N13" s="31">
        <f>SUM(N3:N12)</f>
        <v/>
      </c>
      <c r="O13" s="32">
        <f>AVERAGE(O3:O12)</f>
        <v/>
      </c>
      <c r="P13" s="14" t="n"/>
      <c r="Q13" s="14" t="n"/>
    </row>
  </sheetData>
  <autoFilter ref="A2:Q12"/>
  <mergeCells count="1">
    <mergeCell ref="A1:Q1"/>
  </mergeCells>
  <conditionalFormatting sqref="P3:P12">
    <cfRule type="expression" priority="1" dxfId="0" stopIfTrue="1">
      <formula>P3="Prekročenie rozpočtu"</formula>
    </cfRule>
    <cfRule type="expression" priority="2" dxfId="1" stopIfTrue="1">
      <formula>P3="Úspora"</formula>
    </cfRule>
  </conditionalFormatting>
  <conditionalFormatting sqref="N3:N12">
    <cfRule type="expression" priority="3" dxfId="2" stopIfTrue="1">
      <formula>N3&gt;0</formula>
    </cfRule>
    <cfRule type="expression" priority="4" dxfId="3" stopIfTrue="1">
      <formula>N3&lt;0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6" customWidth="1" min="1" max="1"/>
    <col width="20" customWidth="1" min="2" max="2"/>
    <col width="10" customWidth="1" min="3" max="3"/>
    <col width="15" customWidth="1" min="4" max="4"/>
    <col width="24" customWidth="1" min="5" max="5"/>
    <col width="24" customWidth="1" min="6" max="6"/>
  </cols>
  <sheetData>
    <row r="1">
      <c r="A1" s="1" t="inlineStr">
        <is>
          <t>Sadzby DPH a prehľad podľa kategórie</t>
        </is>
      </c>
    </row>
    <row r="2" ht="28" customHeight="1">
      <c r="A2" s="2" t="inlineStr">
        <is>
          <t>Kategória</t>
        </is>
      </c>
      <c r="B2" s="2" t="inlineStr">
        <is>
          <t>Typ nákladu</t>
        </is>
      </c>
      <c r="C2" s="2" t="inlineStr">
        <is>
          <t>DPH</t>
        </is>
      </c>
      <c r="D2" s="2" t="inlineStr">
        <is>
          <t>Počet položiek</t>
        </is>
      </c>
      <c r="E2" s="2" t="inlineStr">
        <is>
          <t>Skutočné náklady s DPH</t>
        </is>
      </c>
      <c r="F2" s="2" t="inlineStr">
        <is>
          <t>Priemerný náklad s DPH</t>
        </is>
      </c>
    </row>
    <row r="3">
      <c r="A3" s="5" t="inlineStr">
        <is>
          <t>Upratovanie</t>
        </is>
      </c>
      <c r="B3" s="5" t="inlineStr">
        <is>
          <t>služba</t>
        </is>
      </c>
      <c r="C3" s="26" t="n">
        <v>0.2</v>
      </c>
      <c r="D3" s="3">
        <f>COUNTIF(Rozpočet!$D$3:$D$12,A3)</f>
        <v/>
      </c>
      <c r="E3" s="27">
        <f>SUMIF(Rozpočet!$D$3:$D$12,A3,Rozpočet!$M$3:$M$12)</f>
        <v/>
      </c>
      <c r="F3" s="27">
        <f>IFERROR(AVERAGEIF(Rozpočet!$D$3:$D$12,A3,Rozpočet!$M$3:$M$12),0)</f>
        <v/>
      </c>
    </row>
    <row r="4">
      <c r="A4" s="11" t="inlineStr">
        <is>
          <t>Energie</t>
        </is>
      </c>
      <c r="B4" s="11" t="inlineStr">
        <is>
          <t>energia</t>
        </is>
      </c>
      <c r="C4" s="29" t="n">
        <v>0.2</v>
      </c>
      <c r="D4" s="9">
        <f>COUNTIF(Rozpočet!$D$3:$D$12,A4)</f>
        <v/>
      </c>
      <c r="E4" s="30">
        <f>SUMIF(Rozpočet!$D$3:$D$12,A4,Rozpočet!$M$3:$M$12)</f>
        <v/>
      </c>
      <c r="F4" s="30">
        <f>IFERROR(AVERAGEIF(Rozpočet!$D$3:$D$12,A4,Rozpočet!$M$3:$M$12),0)</f>
        <v/>
      </c>
    </row>
    <row r="5">
      <c r="A5" s="5" t="inlineStr">
        <is>
          <t>Výťah</t>
        </is>
      </c>
      <c r="B5" s="5" t="inlineStr">
        <is>
          <t>servis</t>
        </is>
      </c>
      <c r="C5" s="26" t="n">
        <v>0.2</v>
      </c>
      <c r="D5" s="3">
        <f>COUNTIF(Rozpočet!$D$3:$D$12,A5)</f>
        <v/>
      </c>
      <c r="E5" s="27">
        <f>SUMIF(Rozpočet!$D$3:$D$12,A5,Rozpočet!$M$3:$M$12)</f>
        <v/>
      </c>
      <c r="F5" s="27">
        <f>IFERROR(AVERAGEIF(Rozpočet!$D$3:$D$12,A5,Rozpočet!$M$3:$M$12),0)</f>
        <v/>
      </c>
    </row>
    <row r="6">
      <c r="A6" s="11" t="inlineStr">
        <is>
          <t>Opravy</t>
        </is>
      </c>
      <c r="B6" s="11" t="inlineStr">
        <is>
          <t>stavebné práce</t>
        </is>
      </c>
      <c r="C6" s="29" t="n">
        <v>0.2</v>
      </c>
      <c r="D6" s="9">
        <f>COUNTIF(Rozpočet!$D$3:$D$12,A6)</f>
        <v/>
      </c>
      <c r="E6" s="30">
        <f>SUMIF(Rozpočet!$D$3:$D$12,A6,Rozpočet!$M$3:$M$12)</f>
        <v/>
      </c>
      <c r="F6" s="30">
        <f>IFERROR(AVERAGEIF(Rozpočet!$D$3:$D$12,A6,Rozpočet!$M$3:$M$12),0)</f>
        <v/>
      </c>
    </row>
    <row r="7">
      <c r="A7" s="5" t="inlineStr">
        <is>
          <t>Revízie</t>
        </is>
      </c>
      <c r="B7" s="5" t="inlineStr">
        <is>
          <t>odborná služba</t>
        </is>
      </c>
      <c r="C7" s="26" t="n">
        <v>0.2</v>
      </c>
      <c r="D7" s="3">
        <f>COUNTIF(Rozpočet!$D$3:$D$12,A7)</f>
        <v/>
      </c>
      <c r="E7" s="27">
        <f>SUMIF(Rozpočet!$D$3:$D$12,A7,Rozpočet!$M$3:$M$12)</f>
        <v/>
      </c>
      <c r="F7" s="27">
        <f>IFERROR(AVERAGEIF(Rozpočet!$D$3:$D$12,A7,Rozpočet!$M$3:$M$12),0)</f>
        <v/>
      </c>
    </row>
    <row r="8">
      <c r="A8" s="11" t="inlineStr">
        <is>
          <t>Poistenie</t>
        </is>
      </c>
      <c r="B8" s="11" t="inlineStr">
        <is>
          <t>poistné</t>
        </is>
      </c>
      <c r="C8" s="29" t="n">
        <v>0</v>
      </c>
      <c r="D8" s="9">
        <f>COUNTIF(Rozpočet!$D$3:$D$12,A8)</f>
        <v/>
      </c>
      <c r="E8" s="30">
        <f>SUMIF(Rozpočet!$D$3:$D$12,A8,Rozpočet!$M$3:$M$12)</f>
        <v/>
      </c>
      <c r="F8" s="30">
        <f>IFERROR(AVERAGEIF(Rozpočet!$D$3:$D$12,A8,Rozpočet!$M$3:$M$12),0)</f>
        <v/>
      </c>
    </row>
    <row r="9">
      <c r="A9" s="5" t="inlineStr">
        <is>
          <t>Odpad</t>
        </is>
      </c>
      <c r="B9" s="5" t="inlineStr">
        <is>
          <t>komunálna služba</t>
        </is>
      </c>
      <c r="C9" s="26" t="n">
        <v>0.2</v>
      </c>
      <c r="D9" s="3">
        <f>COUNTIF(Rozpočet!$D$3:$D$12,A9)</f>
        <v/>
      </c>
      <c r="E9" s="27">
        <f>SUMIF(Rozpočet!$D$3:$D$12,A9,Rozpočet!$M$3:$M$12)</f>
        <v/>
      </c>
      <c r="F9" s="27">
        <f>IFERROR(AVERAGEIF(Rozpočet!$D$3:$D$12,A9,Rozpočet!$M$3:$M$12),0)</f>
        <v/>
      </c>
    </row>
    <row r="10">
      <c r="A10" s="11" t="inlineStr">
        <is>
          <t>Zimná údržba</t>
        </is>
      </c>
      <c r="B10" s="11" t="inlineStr">
        <is>
          <t>služba</t>
        </is>
      </c>
      <c r="C10" s="29" t="n">
        <v>0.2</v>
      </c>
      <c r="D10" s="9">
        <f>COUNTIF(Rozpočet!$D$3:$D$12,A10)</f>
        <v/>
      </c>
      <c r="E10" s="30">
        <f>SUMIF(Rozpočet!$D$3:$D$12,A10,Rozpočet!$M$3:$M$12)</f>
        <v/>
      </c>
      <c r="F10" s="30">
        <f>IFERROR(AVERAGEIF(Rozpočet!$D$3:$D$12,A10,Rozpočet!$M$3:$M$12),0)</f>
        <v/>
      </c>
    </row>
    <row r="11"/>
    <row r="12">
      <c r="A12" s="17" t="inlineStr">
        <is>
          <t>Kategória</t>
        </is>
      </c>
      <c r="B12" s="17" t="inlineStr">
        <is>
          <t>Plán s DPH</t>
        </is>
      </c>
      <c r="C12" s="17" t="inlineStr">
        <is>
          <t>Skutočnosť s DPH</t>
        </is>
      </c>
    </row>
    <row r="13">
      <c r="A13" s="5" t="inlineStr">
        <is>
          <t>Upratovanie</t>
        </is>
      </c>
      <c r="B13" s="27">
        <f>SUMIF(Rozpočet!$D$3:$D$12,A13,Rozpočet!$L$3:$L$12)</f>
        <v/>
      </c>
      <c r="C13" s="27">
        <f>SUMIF(Rozpočet!$D$3:$D$12,A13,Rozpočet!$M$3:$M$12)</f>
        <v/>
      </c>
    </row>
    <row r="14">
      <c r="A14" s="11" t="inlineStr">
        <is>
          <t>Energie</t>
        </is>
      </c>
      <c r="B14" s="30">
        <f>SUMIF(Rozpočet!$D$3:$D$12,A14,Rozpočet!$L$3:$L$12)</f>
        <v/>
      </c>
      <c r="C14" s="30">
        <f>SUMIF(Rozpočet!$D$3:$D$12,A14,Rozpočet!$M$3:$M$12)</f>
        <v/>
      </c>
    </row>
    <row r="15">
      <c r="A15" s="5" t="inlineStr">
        <is>
          <t>Výťah</t>
        </is>
      </c>
      <c r="B15" s="27">
        <f>SUMIF(Rozpočet!$D$3:$D$12,A15,Rozpočet!$L$3:$L$12)</f>
        <v/>
      </c>
      <c r="C15" s="27">
        <f>SUMIF(Rozpočet!$D$3:$D$12,A15,Rozpočet!$M$3:$M$12)</f>
        <v/>
      </c>
    </row>
    <row r="16">
      <c r="A16" s="11" t="inlineStr">
        <is>
          <t>Opravy</t>
        </is>
      </c>
      <c r="B16" s="30">
        <f>SUMIF(Rozpočet!$D$3:$D$12,A16,Rozpočet!$L$3:$L$12)</f>
        <v/>
      </c>
      <c r="C16" s="30">
        <f>SUMIF(Rozpočet!$D$3:$D$12,A16,Rozpočet!$M$3:$M$12)</f>
        <v/>
      </c>
    </row>
    <row r="17">
      <c r="A17" s="5" t="inlineStr">
        <is>
          <t>Revízie</t>
        </is>
      </c>
      <c r="B17" s="27">
        <f>SUMIF(Rozpočet!$D$3:$D$12,A17,Rozpočet!$L$3:$L$12)</f>
        <v/>
      </c>
      <c r="C17" s="27">
        <f>SUMIF(Rozpočet!$D$3:$D$12,A17,Rozpočet!$M$3:$M$12)</f>
        <v/>
      </c>
    </row>
    <row r="18">
      <c r="A18" s="11" t="inlineStr">
        <is>
          <t>Poistenie</t>
        </is>
      </c>
      <c r="B18" s="30">
        <f>SUMIF(Rozpočet!$D$3:$D$12,A18,Rozpočet!$L$3:$L$12)</f>
        <v/>
      </c>
      <c r="C18" s="30">
        <f>SUMIF(Rozpočet!$D$3:$D$12,A18,Rozpočet!$M$3:$M$12)</f>
        <v/>
      </c>
    </row>
    <row r="19">
      <c r="A19" s="5" t="inlineStr">
        <is>
          <t>Odpad</t>
        </is>
      </c>
      <c r="B19" s="27">
        <f>SUMIF(Rozpočet!$D$3:$D$12,A19,Rozpočet!$L$3:$L$12)</f>
        <v/>
      </c>
      <c r="C19" s="27">
        <f>SUMIF(Rozpočet!$D$3:$D$12,A19,Rozpočet!$M$3:$M$12)</f>
        <v/>
      </c>
    </row>
    <row r="20">
      <c r="A20" s="11" t="inlineStr">
        <is>
          <t>Zimná údržba</t>
        </is>
      </c>
      <c r="B20" s="30">
        <f>SUMIF(Rozpočet!$D$3:$D$12,A20,Rozpočet!$L$3:$L$12)</f>
        <v/>
      </c>
      <c r="C20" s="30">
        <f>SUMIF(Rozpočet!$D$3:$D$12,A20,Rozpočet!$M$3:$M$12)</f>
        <v/>
      </c>
    </row>
  </sheetData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</cols>
  <sheetData>
    <row r="1">
      <c r="A1" s="1" t="inlineStr">
        <is>
          <t>Prehľad plnenia rozpočtu bytového domu – 2026</t>
        </is>
      </c>
    </row>
    <row r="2"/>
    <row r="3">
      <c r="A3" s="18" t="inlineStr">
        <is>
          <t>Celkový plán s DPH</t>
        </is>
      </c>
      <c r="B3" s="30">
        <f>SUM(Rozpočet!L3:L12)</f>
        <v/>
      </c>
    </row>
    <row r="4">
      <c r="A4" s="18" t="inlineStr">
        <is>
          <t>Celková skutočnosť s DPH</t>
        </is>
      </c>
      <c r="B4" s="30">
        <f>SUM(Rozpočet!M3:M12)</f>
        <v/>
      </c>
    </row>
    <row r="5">
      <c r="A5" s="18" t="inlineStr">
        <is>
          <t>Celková odchýlka</t>
        </is>
      </c>
      <c r="B5" s="30">
        <f>SUM(Rozpočet!N3:N12)</f>
        <v/>
      </c>
    </row>
    <row r="6">
      <c r="A6" s="18" t="inlineStr">
        <is>
          <t>Plnenie rozpočtu v %</t>
        </is>
      </c>
      <c r="B6" s="33">
        <f>IF(B3=0,0,B4/B3)</f>
        <v/>
      </c>
    </row>
    <row r="7">
      <c r="A7" s="18" t="inlineStr">
        <is>
          <t>Počet položiek s prekročením</t>
        </is>
      </c>
      <c r="B7" s="20">
        <f>COUNTIF(Rozpočet!P3:P12,"Prekročenie rozpočtu")</f>
        <v/>
      </c>
    </row>
    <row r="8">
      <c r="A8" s="18" t="inlineStr">
        <is>
          <t>Priemerná hodnota položky s DPH</t>
        </is>
      </c>
      <c r="B8" s="30">
        <f>AVERAGE(Rozpočet!M3:M12)</f>
        <v/>
      </c>
    </row>
  </sheetData>
  <mergeCells count="1">
    <mergeCell ref="A1:D1"/>
  </mergeCells>
  <conditionalFormatting sqref="B5">
    <cfRule type="expression" priority="1" dxfId="2" stopIfTrue="1">
      <formula>B5&gt;0</formula>
    </cfRule>
    <cfRule type="expression" priority="2" dxfId="3" stopIfTrue="1">
      <formula>B5&lt;0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0" customWidth="1" min="1" max="1"/>
    <col width="40" customWidth="1" min="2" max="2"/>
    <col width="40" customWidth="1" min="3" max="3"/>
    <col width="40" customWidth="1" min="4" max="4"/>
  </cols>
  <sheetData>
    <row r="1">
      <c r="A1" s="1" t="inlineStr">
        <is>
          <t>Návod na použitie workbooku Rozpočet bytového domu</t>
        </is>
      </c>
    </row>
    <row r="2"/>
    <row r="3" ht="45" customHeight="1">
      <c r="A3" s="21" t="inlineStr">
        <is>
          <t>Rozpočet</t>
        </is>
      </c>
      <c r="B3" s="22" t="inlineStr">
        <is>
          <t>Hlavná tabuľka rozpočtových položiek za rok 2026. Do svetložltých buniek (Plán bez DPH, Skutočnosť bez DPH) zadávate vlastné hodnoty. Stĺpce Sadzba DPH, Plán s DPH, Skutočnosť s DPH, Odchýlka a Stav sa počítajú automaticky.</t>
        </is>
      </c>
      <c r="C3" s="34" t="n"/>
      <c r="D3" s="35" t="n"/>
    </row>
    <row r="4"/>
    <row r="5" ht="45" customHeight="1">
      <c r="A5" s="21" t="inlineStr">
        <is>
          <t>Sadzby</t>
        </is>
      </c>
      <c r="B5" s="22" t="inlineStr">
        <is>
          <t>Pomocná tabuľka kategórií so sadzbami DPH. Obsahuje aj kontrolné ukazovatele: počet položiek, celkové a priemerné náklady podľa kategórie. Pri pridaní novej kategórie ju doplníte sem.</t>
        </is>
      </c>
      <c r="C5" s="34" t="n"/>
      <c r="D5" s="35" t="n"/>
    </row>
    <row r="6"/>
    <row r="7" ht="45" customHeight="1">
      <c r="A7" s="21" t="inlineStr">
        <is>
          <t>Prehľad</t>
        </is>
      </c>
      <c r="B7" s="22" t="inlineStr">
        <is>
          <t>Dashboard s kľúčovými ukazovateľmi: celkový plán, skutočnosť, odchýlka, plnenie rozpočtu v %, počet prekročení a priemerná hodnota položky. Obsahuje stĺpcový graf plán verzus skutočnosť a koláčový graf podielu nákladov.</t>
        </is>
      </c>
      <c r="C7" s="34" t="n"/>
      <c r="D7" s="35" t="n"/>
    </row>
    <row r="8"/>
    <row r="9" ht="45" customHeight="1">
      <c r="A9" s="21" t="inlineStr">
        <is>
          <t>Farebné značenie</t>
        </is>
      </c>
      <c r="B9" s="22" t="inlineStr">
        <is>
          <t>Červená = prekročenie rozpočtu, zelená = úspora, svetložltá = vstupná bunka určená na vyplnenie.</t>
        </is>
      </c>
      <c r="C9" s="34" t="n"/>
      <c r="D9" s="35" t="n"/>
    </row>
    <row r="10"/>
    <row r="11" ht="45" customHeight="1">
      <c r="A11" s="21" t="inlineStr">
        <is>
          <t>Tipy</t>
        </is>
      </c>
      <c r="B11" s="22" t="inlineStr">
        <is>
          <t>Nové položky pridávajte do riadkov tabuľky Rozpočet a skopírujte vzorce z predchádzajúceho riadka. Dátumy zadávajte vo formáte DD.MM.YYYY, sumy v eurách bez DPH.</t>
        </is>
      </c>
      <c r="C11" s="34" t="n"/>
      <c r="D11" s="35" t="n"/>
    </row>
  </sheetData>
  <mergeCells count="6">
    <mergeCell ref="A1:D1"/>
    <mergeCell ref="B3:D3"/>
    <mergeCell ref="B5:D5"/>
    <mergeCell ref="B7:D7"/>
    <mergeCell ref="B9:D9"/>
    <mergeCell ref="B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2026-08-01T19:16:31Z</dcterms:created>
  <dcterms:modified xmlns:dcterms="http://purl.org/dc/terms/" xmlns:xsi="http://www.w3.org/2001/XMLSchema-instance" xsi:type="dcterms:W3CDTF">2026-08-01T19:16:31Z</dcterms:modified>
</cp:coreProperties>
</file>