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zpočet stavby" sheetId="1" state="visible" r:id="rId1"/>
    <sheet xmlns:r="http://schemas.openxmlformats.org/officeDocument/2006/relationships" name="Prehľad" sheetId="2" state="visible" r:id="rId2"/>
    <sheet xmlns:r="http://schemas.openxmlformats.org/officeDocument/2006/relationships" name="Sadzby DPH" sheetId="3" state="visible" r:id="rId3"/>
    <sheet xmlns:r="http://schemas.openxmlformats.org/officeDocument/2006/relationships" name="Pokyny" sheetId="4" state="visible" r:id="rId4"/>
  </sheets>
  <definedNames>
    <definedName name="_xlnm._FilterDatabase" localSheetId="0" hidden="1">'Rozpočet stavby'!$A$4:$O$104</definedName>
    <definedName name="_xlnm._FilterDatabase" localSheetId="2" hidden="1">'Sadzby DPH'!$A$4:$B$104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,00"/>
    <numFmt numFmtId="165" formatCode="# ##0,00 &quot;€&quot;"/>
    <numFmt numFmtId="166" formatCode="DD.MM.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C8102E"/>
      <sz val="10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1F2937"/>
      <sz val="10"/>
    </font>
    <font>
      <name val="Aptos"/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9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9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5" fillId="4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right" vertical="center"/>
    </xf>
    <xf numFmtId="9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9" fontId="4" fillId="5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6" fillId="8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Rozpočet bez DPH podľa kategórie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'Prehľad'!B14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'Prehľad'!$A$15:$A$22</f>
            </numRef>
          </cat>
          <val>
            <numRef>
              <f>'Prehľad'!$B$15:$B$22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Kategória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Cena bez DPH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Podiel kategórií na rozpočte</a:t>
            </a:r>
          </a:p>
        </rich>
      </tx>
    </title>
    <plotArea>
      <pieChart>
        <varyColors val="1"/>
        <ser>
          <idx val="0"/>
          <order val="0"/>
          <tx>
            <strRef>
              <f>'Prehľad'!B14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'Prehľad'!$A$15:$A$22</f>
            </numRef>
          </cat>
          <val>
            <numRef>
              <f>'Prehľad'!$B$15:$B$22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Plánované náklady verzus skutočné čerpanie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'Prehľad'!B14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'Prehľad'!$A$15:$A$22</f>
            </numRef>
          </cat>
          <val>
            <numRef>
              <f>'Prehľad'!$B$15:$B$22</f>
            </numRef>
          </val>
        </ser>
        <ser>
          <idx val="1"/>
          <order val="1"/>
          <tx>
            <strRef>
              <f>'Prehľad'!C14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solidFill>
                <a:srgbClr val="14B8A6"/>
              </a:solidFill>
              <a:prstDash val="solid"/>
            </a:ln>
          </spPr>
          <cat>
            <numRef>
              <f>'Prehľad'!$A$15:$A$22</f>
            </numRef>
          </cat>
          <val>
            <numRef>
              <f>'Prehľad'!$C$15:$C$22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Kategória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Hodnota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13</col>
      <colOff>0</colOff>
      <row>3</row>
      <rowOff>0</rowOff>
    </from>
    <ext cx="36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5</col>
      <colOff>0</colOff>
      <row>19</row>
      <rowOff>0</rowOff>
    </from>
    <ext cx="612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36" customWidth="1" min="3" max="3"/>
    <col width="15" customWidth="1" min="4" max="4"/>
    <col width="12" customWidth="1" min="5" max="5"/>
    <col width="23" customWidth="1" min="6" max="6"/>
    <col width="14" customWidth="1" min="7" max="7"/>
    <col width="19" customWidth="1" min="8" max="8"/>
    <col width="17" customWidth="1" min="9" max="9"/>
    <col width="19" customWidth="1" min="10" max="10"/>
    <col width="30" customWidth="1" min="11" max="11"/>
    <col width="18" customWidth="1" min="12" max="12"/>
    <col width="20" customWidth="1" min="13" max="13"/>
    <col width="17" customWidth="1" min="14" max="14"/>
    <col width="18" customWidth="1" min="15" max="15"/>
  </cols>
  <sheetData>
    <row r="1" ht="28" customHeight="1">
      <c r="A1" s="1" t="inlineStr">
        <is>
          <t>Rozpočet stavby – rekonštrukcia rodinného domu v Žiline</t>
        </is>
      </c>
    </row>
    <row r="2">
      <c r="A2" s="2" t="inlineStr">
        <is>
          <t>Žlté bunky sú určené na zadávanie alebo úpravu údajov. Ceny sa zadávajú bez DPH.</t>
        </is>
      </c>
    </row>
    <row r="3"/>
    <row r="4">
      <c r="A4" s="3" t="inlineStr">
        <is>
          <t>Číslo položky</t>
        </is>
      </c>
      <c r="B4" s="3" t="inlineStr">
        <is>
          <t>Kategória</t>
        </is>
      </c>
      <c r="C4" s="3" t="inlineStr">
        <is>
          <t>Popis práce alebo materiálu</t>
        </is>
      </c>
      <c r="D4" s="3" t="inlineStr">
        <is>
          <t>Merná jednotka</t>
        </is>
      </c>
      <c r="E4" s="3" t="inlineStr">
        <is>
          <t>Množstvo</t>
        </is>
      </c>
      <c r="F4" s="3" t="inlineStr">
        <is>
          <t>Jednotková cena bez DPH</t>
        </is>
      </c>
      <c r="G4" s="3" t="inlineStr">
        <is>
          <t>Sadzba DPH</t>
        </is>
      </c>
      <c r="H4" s="3" t="inlineStr">
        <is>
          <t>Cena bez DPH</t>
        </is>
      </c>
      <c r="I4" s="3" t="inlineStr">
        <is>
          <t>DPH</t>
        </is>
      </c>
      <c r="J4" s="3" t="inlineStr">
        <is>
          <t>Cena s DPH</t>
        </is>
      </c>
      <c r="K4" s="3" t="inlineStr">
        <is>
          <t>Dodávateľ</t>
        </is>
      </c>
      <c r="L4" s="3" t="inlineStr">
        <is>
          <t>Plánovaný termín</t>
        </is>
      </c>
      <c r="M4" s="3" t="inlineStr">
        <is>
          <t>Skutočné čerpanie</t>
        </is>
      </c>
      <c r="N4" s="3" t="inlineStr">
        <is>
          <t>Odchýlka</t>
        </is>
      </c>
      <c r="O4" s="3" t="inlineStr">
        <is>
          <t>Stav</t>
        </is>
      </c>
    </row>
    <row r="5">
      <c r="A5" s="4" t="n">
        <v>1</v>
      </c>
      <c r="B5" s="5" t="inlineStr">
        <is>
          <t>Zemné práce</t>
        </is>
      </c>
      <c r="C5" s="5" t="inlineStr">
        <is>
          <t>Výkop základov</t>
        </is>
      </c>
      <c r="D5" s="4" t="inlineStr">
        <is>
          <t>m³</t>
        </is>
      </c>
      <c r="E5" s="6" t="n">
        <v>28.5</v>
      </c>
      <c r="F5" s="7" t="n">
        <v>22.5</v>
      </c>
      <c r="G5" s="8">
        <f>IF('Rozpočet stavby'!$B5="","",IFERROR(VLOOKUP('Rozpočet stavby'!$B5,'Sadzby DPH'!$A$5:$B$104,2,FALSE),""))</f>
        <v/>
      </c>
      <c r="H5" s="9">
        <f>IF(OR('Rozpočet stavby'!$E5="",'Rozpočet stavby'!$F5=""),"",'Rozpočet stavby'!$E5*'Rozpočet stavby'!$F5)</f>
        <v/>
      </c>
      <c r="I5" s="9">
        <f>IF(OR('Rozpočet stavby'!$H5="",'Rozpočet stavby'!$G5=""),"",'Rozpočet stavby'!$H5*'Rozpočet stavby'!$G5)</f>
        <v/>
      </c>
      <c r="J5" s="9">
        <f>IF('Rozpočet stavby'!$H5="","",'Rozpočet stavby'!$H5+'Rozpočet stavby'!$I5)</f>
        <v/>
      </c>
      <c r="K5" s="5" t="inlineStr">
        <is>
          <t>StavPro Žilina s.r.o.</t>
        </is>
      </c>
      <c r="L5" s="10" t="n">
        <v>46097</v>
      </c>
      <c r="M5" s="7" t="n">
        <v>590</v>
      </c>
      <c r="N5" s="9">
        <f>IF(OR('Rozpočet stavby'!$M5="",'Rozpočet stavby'!$H5=""),"",'Rozpočet stavby'!$M5-'Rozpočet stavby'!$H5)</f>
        <v/>
      </c>
      <c r="O5" s="11">
        <f>IF('Rozpočet stavby'!$H5="","",IF(OR('Rozpočet stavby'!$M5="",'Rozpočet stavby'!$M5=0),"Nezačaté",IF('Rozpočet stavby'!$M5&lt;='Rozpočet stavby'!$H5,"V rozpočte","Nad rozpočet")))</f>
        <v/>
      </c>
    </row>
    <row r="6">
      <c r="A6" s="4" t="n">
        <v>2</v>
      </c>
      <c r="B6" s="5" t="inlineStr">
        <is>
          <t>Základy</t>
        </is>
      </c>
      <c r="C6" s="5" t="inlineStr">
        <is>
          <t>Betón C16/20 pre základové pásy</t>
        </is>
      </c>
      <c r="D6" s="4" t="inlineStr">
        <is>
          <t>m³</t>
        </is>
      </c>
      <c r="E6" s="6" t="n">
        <v>12</v>
      </c>
      <c r="F6" s="7" t="n">
        <v>125</v>
      </c>
      <c r="G6" s="12">
        <f>IF('Rozpočet stavby'!$B6="","",IFERROR(VLOOKUP('Rozpočet stavby'!$B6,'Sadzby DPH'!$A$5:$B$104,2,FALSE),""))</f>
        <v/>
      </c>
      <c r="H6" s="13">
        <f>IF(OR('Rozpočet stavby'!$E6="",'Rozpočet stavby'!$F6=""),"",'Rozpočet stavby'!$E6*'Rozpočet stavby'!$F6)</f>
        <v/>
      </c>
      <c r="I6" s="13">
        <f>IF(OR('Rozpočet stavby'!$H6="",'Rozpočet stavby'!$G6=""),"",'Rozpočet stavby'!$H6*'Rozpočet stavby'!$G6)</f>
        <v/>
      </c>
      <c r="J6" s="13">
        <f>IF('Rozpočet stavby'!$H6="","",'Rozpočet stavby'!$H6+'Rozpočet stavby'!$I6)</f>
        <v/>
      </c>
      <c r="K6" s="5" t="inlineStr">
        <is>
          <t>Betón SK s.r.o.</t>
        </is>
      </c>
      <c r="L6" s="10" t="n">
        <v>46106</v>
      </c>
      <c r="M6" s="7" t="n">
        <v>1620</v>
      </c>
      <c r="N6" s="13">
        <f>IF(OR('Rozpočet stavby'!$M6="",'Rozpočet stavby'!$H6=""),"",'Rozpočet stavby'!$M6-'Rozpočet stavby'!$H6)</f>
        <v/>
      </c>
      <c r="O6" s="14">
        <f>IF('Rozpočet stavby'!$H6="","",IF(OR('Rozpočet stavby'!$M6="",'Rozpočet stavby'!$M6=0),"Nezačaté",IF('Rozpočet stavby'!$M6&lt;='Rozpočet stavby'!$H6,"V rozpočte","Nad rozpočet")))</f>
        <v/>
      </c>
    </row>
    <row r="7">
      <c r="A7" s="4" t="n">
        <v>3</v>
      </c>
      <c r="B7" s="5" t="inlineStr">
        <is>
          <t>Základy</t>
        </is>
      </c>
      <c r="C7" s="5" t="inlineStr">
        <is>
          <t>Debnenie základov</t>
        </is>
      </c>
      <c r="D7" s="4" t="inlineStr">
        <is>
          <t>m²</t>
        </is>
      </c>
      <c r="E7" s="6" t="n">
        <v>46</v>
      </c>
      <c r="F7" s="7" t="n">
        <v>18</v>
      </c>
      <c r="G7" s="8">
        <f>IF('Rozpočet stavby'!$B7="","",IFERROR(VLOOKUP('Rozpočet stavby'!$B7,'Sadzby DPH'!$A$5:$B$104,2,FALSE),""))</f>
        <v/>
      </c>
      <c r="H7" s="9">
        <f>IF(OR('Rozpočet stavby'!$E7="",'Rozpočet stavby'!$F7=""),"",'Rozpočet stavby'!$E7*'Rozpočet stavby'!$F7)</f>
        <v/>
      </c>
      <c r="I7" s="9">
        <f>IF(OR('Rozpočet stavby'!$H7="",'Rozpočet stavby'!$G7=""),"",'Rozpočet stavby'!$H7*'Rozpočet stavby'!$G7)</f>
        <v/>
      </c>
      <c r="J7" s="9">
        <f>IF('Rozpočet stavby'!$H7="","",'Rozpočet stavby'!$H7+'Rozpočet stavby'!$I7)</f>
        <v/>
      </c>
      <c r="K7" s="5" t="inlineStr">
        <is>
          <t>Marek Kováč – stavebné práce</t>
        </is>
      </c>
      <c r="L7" s="10" t="n">
        <v>46115</v>
      </c>
      <c r="M7" s="7" t="n">
        <v>750</v>
      </c>
      <c r="N7" s="9">
        <f>IF(OR('Rozpočet stavby'!$M7="",'Rozpočet stavby'!$H7=""),"",'Rozpočet stavby'!$M7-'Rozpočet stavby'!$H7)</f>
        <v/>
      </c>
      <c r="O7" s="11">
        <f>IF('Rozpočet stavby'!$H7="","",IF(OR('Rozpočet stavby'!$M7="",'Rozpočet stavby'!$M7=0),"Nezačaté",IF('Rozpočet stavby'!$M7&lt;='Rozpočet stavby'!$H7,"V rozpočte","Nad rozpočet")))</f>
        <v/>
      </c>
    </row>
    <row r="8">
      <c r="A8" s="4" t="n">
        <v>4</v>
      </c>
      <c r="B8" s="5" t="inlineStr">
        <is>
          <t>Základy</t>
        </is>
      </c>
      <c r="C8" s="5" t="inlineStr">
        <is>
          <t>Hydroizolácia základov</t>
        </is>
      </c>
      <c r="D8" s="4" t="inlineStr">
        <is>
          <t>m²</t>
        </is>
      </c>
      <c r="E8" s="6" t="n">
        <v>85</v>
      </c>
      <c r="F8" s="7" t="n">
        <v>12.4</v>
      </c>
      <c r="G8" s="12">
        <f>IF('Rozpočet stavby'!$B8="","",IFERROR(VLOOKUP('Rozpočet stavby'!$B8,'Sadzby DPH'!$A$5:$B$104,2,FALSE),""))</f>
        <v/>
      </c>
      <c r="H8" s="13">
        <f>IF(OR('Rozpočet stavby'!$E8="",'Rozpočet stavby'!$F8=""),"",'Rozpočet stavby'!$E8*'Rozpočet stavby'!$F8)</f>
        <v/>
      </c>
      <c r="I8" s="13">
        <f>IF(OR('Rozpočet stavby'!$H8="",'Rozpočet stavby'!$G8=""),"",'Rozpočet stavby'!$H8*'Rozpočet stavby'!$G8)</f>
        <v/>
      </c>
      <c r="J8" s="13">
        <f>IF('Rozpočet stavby'!$H8="","",'Rozpočet stavby'!$H8+'Rozpočet stavby'!$I8)</f>
        <v/>
      </c>
      <c r="K8" s="5" t="inlineStr">
        <is>
          <t>StavPro Žilina s.r.o.</t>
        </is>
      </c>
      <c r="L8" s="10" t="n">
        <v>46122</v>
      </c>
      <c r="M8" s="7" t="n">
        <v>0</v>
      </c>
      <c r="N8" s="13">
        <f>IF(OR('Rozpočet stavby'!$M8="",'Rozpočet stavby'!$H8=""),"",'Rozpočet stavby'!$M8-'Rozpočet stavby'!$H8)</f>
        <v/>
      </c>
      <c r="O8" s="14">
        <f>IF('Rozpočet stavby'!$H8="","",IF(OR('Rozpočet stavby'!$M8="",'Rozpočet stavby'!$M8=0),"Nezačaté",IF('Rozpočet stavby'!$M8&lt;='Rozpočet stavby'!$H8,"V rozpočte","Nad rozpočet")))</f>
        <v/>
      </c>
    </row>
    <row r="9">
      <c r="A9" s="4" t="n">
        <v>5</v>
      </c>
      <c r="B9" s="5" t="inlineStr">
        <is>
          <t>Murárske práce</t>
        </is>
      </c>
      <c r="C9" s="5" t="inlineStr">
        <is>
          <t>Murovanie obvodových stien</t>
        </is>
      </c>
      <c r="D9" s="4" t="inlineStr">
        <is>
          <t>m²</t>
        </is>
      </c>
      <c r="E9" s="6" t="n">
        <v>118</v>
      </c>
      <c r="F9" s="7" t="n">
        <v>49</v>
      </c>
      <c r="G9" s="8">
        <f>IF('Rozpočet stavby'!$B9="","",IFERROR(VLOOKUP('Rozpočet stavby'!$B9,'Sadzby DPH'!$A$5:$B$104,2,FALSE),""))</f>
        <v/>
      </c>
      <c r="H9" s="9">
        <f>IF(OR('Rozpočet stavby'!$E9="",'Rozpočet stavby'!$F9=""),"",'Rozpočet stavby'!$E9*'Rozpočet stavby'!$F9)</f>
        <v/>
      </c>
      <c r="I9" s="9">
        <f>IF(OR('Rozpočet stavby'!$H9="",'Rozpočet stavby'!$G9=""),"",'Rozpočet stavby'!$H9*'Rozpočet stavby'!$G9)</f>
        <v/>
      </c>
      <c r="J9" s="9">
        <f>IF('Rozpočet stavby'!$H9="","",'Rozpočet stavby'!$H9+'Rozpočet stavby'!$I9)</f>
        <v/>
      </c>
      <c r="K9" s="5" t="inlineStr">
        <is>
          <t>Marek Kováč – stavebné práce</t>
        </is>
      </c>
      <c r="L9" s="10" t="n">
        <v>46140</v>
      </c>
      <c r="M9" s="7" t="n">
        <v>5200</v>
      </c>
      <c r="N9" s="9">
        <f>IF(OR('Rozpočet stavby'!$M9="",'Rozpočet stavby'!$H9=""),"",'Rozpočet stavby'!$M9-'Rozpočet stavby'!$H9)</f>
        <v/>
      </c>
      <c r="O9" s="11">
        <f>IF('Rozpočet stavby'!$H9="","",IF(OR('Rozpočet stavby'!$M9="",'Rozpočet stavby'!$M9=0),"Nezačaté",IF('Rozpočet stavby'!$M9&lt;='Rozpočet stavby'!$H9,"V rozpočte","Nad rozpočet")))</f>
        <v/>
      </c>
    </row>
    <row r="10">
      <c r="A10" s="4" t="n">
        <v>6</v>
      </c>
      <c r="B10" s="5" t="inlineStr">
        <is>
          <t>Strecha</t>
        </is>
      </c>
      <c r="C10" s="5" t="inlineStr">
        <is>
          <t>Strešná krytina</t>
        </is>
      </c>
      <c r="D10" s="4" t="inlineStr">
        <is>
          <t>m²</t>
        </is>
      </c>
      <c r="E10" s="6" t="n">
        <v>165</v>
      </c>
      <c r="F10" s="7" t="n">
        <v>47.5</v>
      </c>
      <c r="G10" s="12">
        <f>IF('Rozpočet stavby'!$B10="","",IFERROR(VLOOKUP('Rozpočet stavby'!$B10,'Sadzby DPH'!$A$5:$B$104,2,FALSE),""))</f>
        <v/>
      </c>
      <c r="H10" s="13">
        <f>IF(OR('Rozpočet stavby'!$E10="",'Rozpočet stavby'!$F10=""),"",'Rozpočet stavby'!$E10*'Rozpočet stavby'!$F10)</f>
        <v/>
      </c>
      <c r="I10" s="13">
        <f>IF(OR('Rozpočet stavby'!$H10="",'Rozpočet stavby'!$G10=""),"",'Rozpočet stavby'!$H10*'Rozpočet stavby'!$G10)</f>
        <v/>
      </c>
      <c r="J10" s="13">
        <f>IF('Rozpočet stavby'!$H10="","",'Rozpočet stavby'!$H10+'Rozpočet stavby'!$I10)</f>
        <v/>
      </c>
      <c r="K10" s="5" t="inlineStr">
        <is>
          <t>StavPro Žilina s.r.o.</t>
        </is>
      </c>
      <c r="L10" s="10" t="n">
        <v>46157</v>
      </c>
      <c r="M10" s="7" t="n">
        <v>7150</v>
      </c>
      <c r="N10" s="13">
        <f>IF(OR('Rozpočet stavby'!$M10="",'Rozpočet stavby'!$H10=""),"",'Rozpočet stavby'!$M10-'Rozpočet stavby'!$H10)</f>
        <v/>
      </c>
      <c r="O10" s="14">
        <f>IF('Rozpočet stavby'!$H10="","",IF(OR('Rozpočet stavby'!$M10="",'Rozpočet stavby'!$M10=0),"Nezačaté",IF('Rozpočet stavby'!$M10&lt;='Rozpočet stavby'!$H10,"V rozpočte","Nad rozpočet")))</f>
        <v/>
      </c>
    </row>
    <row r="11">
      <c r="A11" s="4" t="n">
        <v>7</v>
      </c>
      <c r="B11" s="5" t="inlineStr">
        <is>
          <t>Elektroinštalácia</t>
        </is>
      </c>
      <c r="C11" s="5" t="inlineStr">
        <is>
          <t>Elektroinštalácia</t>
        </is>
      </c>
      <c r="D11" s="4" t="inlineStr">
        <is>
          <t>komplet</t>
        </is>
      </c>
      <c r="E11" s="6" t="n">
        <v>1</v>
      </c>
      <c r="F11" s="7" t="n">
        <v>3800</v>
      </c>
      <c r="G11" s="8">
        <f>IF('Rozpočet stavby'!$B11="","",IFERROR(VLOOKUP('Rozpočet stavby'!$B11,'Sadzby DPH'!$A$5:$B$104,2,FALSE),""))</f>
        <v/>
      </c>
      <c r="H11" s="9">
        <f>IF(OR('Rozpočet stavby'!$E11="",'Rozpočet stavby'!$F11=""),"",'Rozpočet stavby'!$E11*'Rozpočet stavby'!$F11)</f>
        <v/>
      </c>
      <c r="I11" s="9">
        <f>IF(OR('Rozpočet stavby'!$H11="",'Rozpočet stavby'!$G11=""),"",'Rozpočet stavby'!$H11*'Rozpočet stavby'!$G11)</f>
        <v/>
      </c>
      <c r="J11" s="9">
        <f>IF('Rozpočet stavby'!$H11="","",'Rozpočet stavby'!$H11+'Rozpočet stavby'!$I11)</f>
        <v/>
      </c>
      <c r="K11" s="5" t="inlineStr">
        <is>
          <t>Elektro Horváth s.r.o.</t>
        </is>
      </c>
      <c r="L11" s="10" t="n">
        <v>46171</v>
      </c>
      <c r="M11" s="7" t="n">
        <v>3500</v>
      </c>
      <c r="N11" s="9">
        <f>IF(OR('Rozpočet stavby'!$M11="",'Rozpočet stavby'!$H11=""),"",'Rozpočet stavby'!$M11-'Rozpočet stavby'!$H11)</f>
        <v/>
      </c>
      <c r="O11" s="11">
        <f>IF('Rozpočet stavby'!$H11="","",IF(OR('Rozpočet stavby'!$M11="",'Rozpočet stavby'!$M11=0),"Nezačaté",IF('Rozpočet stavby'!$M11&lt;='Rozpočet stavby'!$H11,"V rozpočte","Nad rozpočet")))</f>
        <v/>
      </c>
    </row>
    <row r="12">
      <c r="A12" s="4" t="n">
        <v>8</v>
      </c>
      <c r="B12" s="5" t="inlineStr">
        <is>
          <t>Voda a kanalizácia</t>
        </is>
      </c>
      <c r="C12" s="5" t="inlineStr">
        <is>
          <t>Vodoinštalácia a kanalizácia</t>
        </is>
      </c>
      <c r="D12" s="4" t="inlineStr">
        <is>
          <t>komplet</t>
        </is>
      </c>
      <c r="E12" s="6" t="n">
        <v>1</v>
      </c>
      <c r="F12" s="7" t="n">
        <v>2300</v>
      </c>
      <c r="G12" s="12">
        <f>IF('Rozpočet stavby'!$B12="","",IFERROR(VLOOKUP('Rozpočet stavby'!$B12,'Sadzby DPH'!$A$5:$B$104,2,FALSE),""))</f>
        <v/>
      </c>
      <c r="H12" s="13">
        <f>IF(OR('Rozpočet stavby'!$E12="",'Rozpočet stavby'!$F12=""),"",'Rozpočet stavby'!$E12*'Rozpočet stavby'!$F12)</f>
        <v/>
      </c>
      <c r="I12" s="13">
        <f>IF(OR('Rozpočet stavby'!$H12="",'Rozpočet stavby'!$G12=""),"",'Rozpočet stavby'!$H12*'Rozpočet stavby'!$G12)</f>
        <v/>
      </c>
      <c r="J12" s="13">
        <f>IF('Rozpočet stavby'!$H12="","",'Rozpočet stavby'!$H12+'Rozpočet stavby'!$I12)</f>
        <v/>
      </c>
      <c r="K12" s="5" t="inlineStr">
        <is>
          <t>StavPro Žilina s.r.o.</t>
        </is>
      </c>
      <c r="L12" s="10" t="n">
        <v>46181</v>
      </c>
      <c r="M12" s="7" t="n">
        <v>2150</v>
      </c>
      <c r="N12" s="13">
        <f>IF(OR('Rozpočet stavby'!$M12="",'Rozpočet stavby'!$H12=""),"",'Rozpočet stavby'!$M12-'Rozpočet stavby'!$H12)</f>
        <v/>
      </c>
      <c r="O12" s="14">
        <f>IF('Rozpočet stavby'!$H12="","",IF(OR('Rozpočet stavby'!$M12="",'Rozpočet stavby'!$M12=0),"Nezačaté",IF('Rozpočet stavby'!$M12&lt;='Rozpočet stavby'!$H12,"V rozpočte","Nad rozpočet")))</f>
        <v/>
      </c>
    </row>
    <row r="13">
      <c r="A13" s="4" t="n">
        <v>9</v>
      </c>
      <c r="B13" s="5" t="inlineStr">
        <is>
          <t>Zateplenie</t>
        </is>
      </c>
      <c r="C13" s="5" t="inlineStr">
        <is>
          <t>Tepelná izolácia fasády</t>
        </is>
      </c>
      <c r="D13" s="4" t="inlineStr">
        <is>
          <t>m²</t>
        </is>
      </c>
      <c r="E13" s="6" t="n">
        <v>210</v>
      </c>
      <c r="F13" s="7" t="n">
        <v>41</v>
      </c>
      <c r="G13" s="8">
        <f>IF('Rozpočet stavby'!$B13="","",IFERROR(VLOOKUP('Rozpočet stavby'!$B13,'Sadzby DPH'!$A$5:$B$104,2,FALSE),""))</f>
        <v/>
      </c>
      <c r="H13" s="9">
        <f>IF(OR('Rozpočet stavby'!$E13="",'Rozpočet stavby'!$F13=""),"",'Rozpočet stavby'!$E13*'Rozpočet stavby'!$F13)</f>
        <v/>
      </c>
      <c r="I13" s="9">
        <f>IF(OR('Rozpočet stavby'!$H13="",'Rozpočet stavby'!$G13=""),"",'Rozpočet stavby'!$H13*'Rozpočet stavby'!$G13)</f>
        <v/>
      </c>
      <c r="J13" s="9">
        <f>IF('Rozpočet stavby'!$H13="","",'Rozpočet stavby'!$H13+'Rozpočet stavby'!$I13)</f>
        <v/>
      </c>
      <c r="K13" s="5" t="inlineStr">
        <is>
          <t>StavPro Žilina s.r.o.</t>
        </is>
      </c>
      <c r="L13" s="10" t="n">
        <v>46193</v>
      </c>
      <c r="M13" s="7" t="n">
        <v>8200</v>
      </c>
      <c r="N13" s="9">
        <f>IF(OR('Rozpočet stavby'!$M13="",'Rozpočet stavby'!$H13=""),"",'Rozpočet stavby'!$M13-'Rozpočet stavby'!$H13)</f>
        <v/>
      </c>
      <c r="O13" s="11">
        <f>IF('Rozpočet stavby'!$H13="","",IF(OR('Rozpočet stavby'!$M13="",'Rozpočet stavby'!$M13=0),"Nezačaté",IF('Rozpočet stavby'!$M13&lt;='Rozpočet stavby'!$H13,"V rozpočte","Nad rozpočet")))</f>
        <v/>
      </c>
    </row>
    <row r="14">
      <c r="A14" s="4" t="n">
        <v>10</v>
      </c>
      <c r="B14" s="5" t="inlineStr">
        <is>
          <t>Interiér</t>
        </is>
      </c>
      <c r="C14" s="5" t="inlineStr">
        <is>
          <t>Sadrokartónové práce</t>
        </is>
      </c>
      <c r="D14" s="4" t="inlineStr">
        <is>
          <t>m²</t>
        </is>
      </c>
      <c r="E14" s="6" t="n">
        <v>95</v>
      </c>
      <c r="F14" s="7" t="n">
        <v>25</v>
      </c>
      <c r="G14" s="12">
        <f>IF('Rozpočet stavby'!$B14="","",IFERROR(VLOOKUP('Rozpočet stavby'!$B14,'Sadzby DPH'!$A$5:$B$104,2,FALSE),""))</f>
        <v/>
      </c>
      <c r="H14" s="13">
        <f>IF(OR('Rozpočet stavby'!$E14="",'Rozpočet stavby'!$F14=""),"",'Rozpočet stavby'!$E14*'Rozpočet stavby'!$F14)</f>
        <v/>
      </c>
      <c r="I14" s="13">
        <f>IF(OR('Rozpočet stavby'!$H14="",'Rozpočet stavby'!$G14=""),"",'Rozpočet stavby'!$H14*'Rozpočet stavby'!$G14)</f>
        <v/>
      </c>
      <c r="J14" s="13">
        <f>IF('Rozpočet stavby'!$H14="","",'Rozpočet stavby'!$H14+'Rozpočet stavby'!$I14)</f>
        <v/>
      </c>
      <c r="K14" s="5" t="inlineStr">
        <is>
          <t>Marek Kováč – stavebné práce</t>
        </is>
      </c>
      <c r="L14" s="10" t="n">
        <v>46203</v>
      </c>
      <c r="M14" s="7" t="n">
        <v>1900</v>
      </c>
      <c r="N14" s="13">
        <f>IF(OR('Rozpočet stavby'!$M14="",'Rozpočet stavby'!$H14=""),"",'Rozpočet stavby'!$M14-'Rozpočet stavby'!$H14)</f>
        <v/>
      </c>
      <c r="O14" s="14">
        <f>IF('Rozpočet stavby'!$H14="","",IF(OR('Rozpočet stavby'!$M14="",'Rozpočet stavby'!$M14=0),"Nezačaté",IF('Rozpočet stavby'!$M14&lt;='Rozpočet stavby'!$H14,"V rozpočte","Nad rozpočet")))</f>
        <v/>
      </c>
    </row>
    <row r="15">
      <c r="A15" s="4" t="n"/>
      <c r="B15" s="5" t="n"/>
      <c r="C15" s="5" t="n"/>
      <c r="D15" s="4" t="n"/>
      <c r="E15" s="6" t="n"/>
      <c r="F15" s="7" t="n"/>
      <c r="G15" s="8">
        <f>IF('Rozpočet stavby'!$B15="","",IFERROR(VLOOKUP('Rozpočet stavby'!$B15,'Sadzby DPH'!$A$5:$B$104,2,FALSE),""))</f>
        <v/>
      </c>
      <c r="H15" s="9">
        <f>IF(OR('Rozpočet stavby'!$E15="",'Rozpočet stavby'!$F15=""),"",'Rozpočet stavby'!$E15*'Rozpočet stavby'!$F15)</f>
        <v/>
      </c>
      <c r="I15" s="9">
        <f>IF(OR('Rozpočet stavby'!$H15="",'Rozpočet stavby'!$G15=""),"",'Rozpočet stavby'!$H15*'Rozpočet stavby'!$G15)</f>
        <v/>
      </c>
      <c r="J15" s="9">
        <f>IF('Rozpočet stavby'!$H15="","",'Rozpočet stavby'!$H15+'Rozpočet stavby'!$I15)</f>
        <v/>
      </c>
      <c r="K15" s="5" t="n"/>
      <c r="L15" s="10" t="n"/>
      <c r="M15" s="7" t="n"/>
      <c r="N15" s="9">
        <f>IF(OR('Rozpočet stavby'!$M15="",'Rozpočet stavby'!$H15=""),"",'Rozpočet stavby'!$M15-'Rozpočet stavby'!$H15)</f>
        <v/>
      </c>
      <c r="O15" s="11">
        <f>IF('Rozpočet stavby'!$H15="","",IF(OR('Rozpočet stavby'!$M15="",'Rozpočet stavby'!$M15=0),"Nezačaté",IF('Rozpočet stavby'!$M15&lt;='Rozpočet stavby'!$H15,"V rozpočte","Nad rozpočet")))</f>
        <v/>
      </c>
    </row>
    <row r="16">
      <c r="A16" s="4" t="n"/>
      <c r="B16" s="5" t="n"/>
      <c r="C16" s="5" t="n"/>
      <c r="D16" s="4" t="n"/>
      <c r="E16" s="6" t="n"/>
      <c r="F16" s="7" t="n"/>
      <c r="G16" s="12">
        <f>IF('Rozpočet stavby'!$B16="","",IFERROR(VLOOKUP('Rozpočet stavby'!$B16,'Sadzby DPH'!$A$5:$B$104,2,FALSE),""))</f>
        <v/>
      </c>
      <c r="H16" s="13">
        <f>IF(OR('Rozpočet stavby'!$E16="",'Rozpočet stavby'!$F16=""),"",'Rozpočet stavby'!$E16*'Rozpočet stavby'!$F16)</f>
        <v/>
      </c>
      <c r="I16" s="13">
        <f>IF(OR('Rozpočet stavby'!$H16="",'Rozpočet stavby'!$G16=""),"",'Rozpočet stavby'!$H16*'Rozpočet stavby'!$G16)</f>
        <v/>
      </c>
      <c r="J16" s="13">
        <f>IF('Rozpočet stavby'!$H16="","",'Rozpočet stavby'!$H16+'Rozpočet stavby'!$I16)</f>
        <v/>
      </c>
      <c r="K16" s="5" t="n"/>
      <c r="L16" s="10" t="n"/>
      <c r="M16" s="7" t="n"/>
      <c r="N16" s="13">
        <f>IF(OR('Rozpočet stavby'!$M16="",'Rozpočet stavby'!$H16=""),"",'Rozpočet stavby'!$M16-'Rozpočet stavby'!$H16)</f>
        <v/>
      </c>
      <c r="O16" s="14">
        <f>IF('Rozpočet stavby'!$H16="","",IF(OR('Rozpočet stavby'!$M16="",'Rozpočet stavby'!$M16=0),"Nezačaté",IF('Rozpočet stavby'!$M16&lt;='Rozpočet stavby'!$H16,"V rozpočte","Nad rozpočet")))</f>
        <v/>
      </c>
    </row>
    <row r="17">
      <c r="A17" s="4" t="n"/>
      <c r="B17" s="5" t="n"/>
      <c r="C17" s="5" t="n"/>
      <c r="D17" s="4" t="n"/>
      <c r="E17" s="6" t="n"/>
      <c r="F17" s="7" t="n"/>
      <c r="G17" s="8">
        <f>IF('Rozpočet stavby'!$B17="","",IFERROR(VLOOKUP('Rozpočet stavby'!$B17,'Sadzby DPH'!$A$5:$B$104,2,FALSE),""))</f>
        <v/>
      </c>
      <c r="H17" s="9">
        <f>IF(OR('Rozpočet stavby'!$E17="",'Rozpočet stavby'!$F17=""),"",'Rozpočet stavby'!$E17*'Rozpočet stavby'!$F17)</f>
        <v/>
      </c>
      <c r="I17" s="9">
        <f>IF(OR('Rozpočet stavby'!$H17="",'Rozpočet stavby'!$G17=""),"",'Rozpočet stavby'!$H17*'Rozpočet stavby'!$G17)</f>
        <v/>
      </c>
      <c r="J17" s="9">
        <f>IF('Rozpočet stavby'!$H17="","",'Rozpočet stavby'!$H17+'Rozpočet stavby'!$I17)</f>
        <v/>
      </c>
      <c r="K17" s="5" t="n"/>
      <c r="L17" s="10" t="n"/>
      <c r="M17" s="7" t="n"/>
      <c r="N17" s="9">
        <f>IF(OR('Rozpočet stavby'!$M17="",'Rozpočet stavby'!$H17=""),"",'Rozpočet stavby'!$M17-'Rozpočet stavby'!$H17)</f>
        <v/>
      </c>
      <c r="O17" s="11">
        <f>IF('Rozpočet stavby'!$H17="","",IF(OR('Rozpočet stavby'!$M17="",'Rozpočet stavby'!$M17=0),"Nezačaté",IF('Rozpočet stavby'!$M17&lt;='Rozpočet stavby'!$H17,"V rozpočte","Nad rozpočet")))</f>
        <v/>
      </c>
    </row>
    <row r="18">
      <c r="A18" s="4" t="n"/>
      <c r="B18" s="5" t="n"/>
      <c r="C18" s="5" t="n"/>
      <c r="D18" s="4" t="n"/>
      <c r="E18" s="6" t="n"/>
      <c r="F18" s="7" t="n"/>
      <c r="G18" s="12">
        <f>IF('Rozpočet stavby'!$B18="","",IFERROR(VLOOKUP('Rozpočet stavby'!$B18,'Sadzby DPH'!$A$5:$B$104,2,FALSE),""))</f>
        <v/>
      </c>
      <c r="H18" s="13">
        <f>IF(OR('Rozpočet stavby'!$E18="",'Rozpočet stavby'!$F18=""),"",'Rozpočet stavby'!$E18*'Rozpočet stavby'!$F18)</f>
        <v/>
      </c>
      <c r="I18" s="13">
        <f>IF(OR('Rozpočet stavby'!$H18="",'Rozpočet stavby'!$G18=""),"",'Rozpočet stavby'!$H18*'Rozpočet stavby'!$G18)</f>
        <v/>
      </c>
      <c r="J18" s="13">
        <f>IF('Rozpočet stavby'!$H18="","",'Rozpočet stavby'!$H18+'Rozpočet stavby'!$I18)</f>
        <v/>
      </c>
      <c r="K18" s="5" t="n"/>
      <c r="L18" s="10" t="n"/>
      <c r="M18" s="7" t="n"/>
      <c r="N18" s="13">
        <f>IF(OR('Rozpočet stavby'!$M18="",'Rozpočet stavby'!$H18=""),"",'Rozpočet stavby'!$M18-'Rozpočet stavby'!$H18)</f>
        <v/>
      </c>
      <c r="O18" s="14">
        <f>IF('Rozpočet stavby'!$H18="","",IF(OR('Rozpočet stavby'!$M18="",'Rozpočet stavby'!$M18=0),"Nezačaté",IF('Rozpočet stavby'!$M18&lt;='Rozpočet stavby'!$H18,"V rozpočte","Nad rozpočet")))</f>
        <v/>
      </c>
    </row>
    <row r="19">
      <c r="A19" s="4" t="n"/>
      <c r="B19" s="5" t="n"/>
      <c r="C19" s="5" t="n"/>
      <c r="D19" s="4" t="n"/>
      <c r="E19" s="6" t="n"/>
      <c r="F19" s="7" t="n"/>
      <c r="G19" s="8">
        <f>IF('Rozpočet stavby'!$B19="","",IFERROR(VLOOKUP('Rozpočet stavby'!$B19,'Sadzby DPH'!$A$5:$B$104,2,FALSE),""))</f>
        <v/>
      </c>
      <c r="H19" s="9">
        <f>IF(OR('Rozpočet stavby'!$E19="",'Rozpočet stavby'!$F19=""),"",'Rozpočet stavby'!$E19*'Rozpočet stavby'!$F19)</f>
        <v/>
      </c>
      <c r="I19" s="9">
        <f>IF(OR('Rozpočet stavby'!$H19="",'Rozpočet stavby'!$G19=""),"",'Rozpočet stavby'!$H19*'Rozpočet stavby'!$G19)</f>
        <v/>
      </c>
      <c r="J19" s="9">
        <f>IF('Rozpočet stavby'!$H19="","",'Rozpočet stavby'!$H19+'Rozpočet stavby'!$I19)</f>
        <v/>
      </c>
      <c r="K19" s="5" t="n"/>
      <c r="L19" s="10" t="n"/>
      <c r="M19" s="7" t="n"/>
      <c r="N19" s="9">
        <f>IF(OR('Rozpočet stavby'!$M19="",'Rozpočet stavby'!$H19=""),"",'Rozpočet stavby'!$M19-'Rozpočet stavby'!$H19)</f>
        <v/>
      </c>
      <c r="O19" s="11">
        <f>IF('Rozpočet stavby'!$H19="","",IF(OR('Rozpočet stavby'!$M19="",'Rozpočet stavby'!$M19=0),"Nezačaté",IF('Rozpočet stavby'!$M19&lt;='Rozpočet stavby'!$H19,"V rozpočte","Nad rozpočet")))</f>
        <v/>
      </c>
    </row>
    <row r="20">
      <c r="A20" s="4" t="n"/>
      <c r="B20" s="5" t="n"/>
      <c r="C20" s="5" t="n"/>
      <c r="D20" s="4" t="n"/>
      <c r="E20" s="6" t="n"/>
      <c r="F20" s="7" t="n"/>
      <c r="G20" s="12">
        <f>IF('Rozpočet stavby'!$B20="","",IFERROR(VLOOKUP('Rozpočet stavby'!$B20,'Sadzby DPH'!$A$5:$B$104,2,FALSE),""))</f>
        <v/>
      </c>
      <c r="H20" s="13">
        <f>IF(OR('Rozpočet stavby'!$E20="",'Rozpočet stavby'!$F20=""),"",'Rozpočet stavby'!$E20*'Rozpočet stavby'!$F20)</f>
        <v/>
      </c>
      <c r="I20" s="13">
        <f>IF(OR('Rozpočet stavby'!$H20="",'Rozpočet stavby'!$G20=""),"",'Rozpočet stavby'!$H20*'Rozpočet stavby'!$G20)</f>
        <v/>
      </c>
      <c r="J20" s="13">
        <f>IF('Rozpočet stavby'!$H20="","",'Rozpočet stavby'!$H20+'Rozpočet stavby'!$I20)</f>
        <v/>
      </c>
      <c r="K20" s="5" t="n"/>
      <c r="L20" s="10" t="n"/>
      <c r="M20" s="7" t="n"/>
      <c r="N20" s="13">
        <f>IF(OR('Rozpočet stavby'!$M20="",'Rozpočet stavby'!$H20=""),"",'Rozpočet stavby'!$M20-'Rozpočet stavby'!$H20)</f>
        <v/>
      </c>
      <c r="O20" s="14">
        <f>IF('Rozpočet stavby'!$H20="","",IF(OR('Rozpočet stavby'!$M20="",'Rozpočet stavby'!$M20=0),"Nezačaté",IF('Rozpočet stavby'!$M20&lt;='Rozpočet stavby'!$H20,"V rozpočte","Nad rozpočet")))</f>
        <v/>
      </c>
    </row>
    <row r="21">
      <c r="A21" s="4" t="n"/>
      <c r="B21" s="5" t="n"/>
      <c r="C21" s="5" t="n"/>
      <c r="D21" s="4" t="n"/>
      <c r="E21" s="6" t="n"/>
      <c r="F21" s="7" t="n"/>
      <c r="G21" s="8">
        <f>IF('Rozpočet stavby'!$B21="","",IFERROR(VLOOKUP('Rozpočet stavby'!$B21,'Sadzby DPH'!$A$5:$B$104,2,FALSE),""))</f>
        <v/>
      </c>
      <c r="H21" s="9">
        <f>IF(OR('Rozpočet stavby'!$E21="",'Rozpočet stavby'!$F21=""),"",'Rozpočet stavby'!$E21*'Rozpočet stavby'!$F21)</f>
        <v/>
      </c>
      <c r="I21" s="9">
        <f>IF(OR('Rozpočet stavby'!$H21="",'Rozpočet stavby'!$G21=""),"",'Rozpočet stavby'!$H21*'Rozpočet stavby'!$G21)</f>
        <v/>
      </c>
      <c r="J21" s="9">
        <f>IF('Rozpočet stavby'!$H21="","",'Rozpočet stavby'!$H21+'Rozpočet stavby'!$I21)</f>
        <v/>
      </c>
      <c r="K21" s="5" t="n"/>
      <c r="L21" s="10" t="n"/>
      <c r="M21" s="7" t="n"/>
      <c r="N21" s="9">
        <f>IF(OR('Rozpočet stavby'!$M21="",'Rozpočet stavby'!$H21=""),"",'Rozpočet stavby'!$M21-'Rozpočet stavby'!$H21)</f>
        <v/>
      </c>
      <c r="O21" s="11">
        <f>IF('Rozpočet stavby'!$H21="","",IF(OR('Rozpočet stavby'!$M21="",'Rozpočet stavby'!$M21=0),"Nezačaté",IF('Rozpočet stavby'!$M21&lt;='Rozpočet stavby'!$H21,"V rozpočte","Nad rozpočet")))</f>
        <v/>
      </c>
    </row>
    <row r="22">
      <c r="A22" s="4" t="n"/>
      <c r="B22" s="5" t="n"/>
      <c r="C22" s="5" t="n"/>
      <c r="D22" s="4" t="n"/>
      <c r="E22" s="6" t="n"/>
      <c r="F22" s="7" t="n"/>
      <c r="G22" s="12">
        <f>IF('Rozpočet stavby'!$B22="","",IFERROR(VLOOKUP('Rozpočet stavby'!$B22,'Sadzby DPH'!$A$5:$B$104,2,FALSE),""))</f>
        <v/>
      </c>
      <c r="H22" s="13">
        <f>IF(OR('Rozpočet stavby'!$E22="",'Rozpočet stavby'!$F22=""),"",'Rozpočet stavby'!$E22*'Rozpočet stavby'!$F22)</f>
        <v/>
      </c>
      <c r="I22" s="13">
        <f>IF(OR('Rozpočet stavby'!$H22="",'Rozpočet stavby'!$G22=""),"",'Rozpočet stavby'!$H22*'Rozpočet stavby'!$G22)</f>
        <v/>
      </c>
      <c r="J22" s="13">
        <f>IF('Rozpočet stavby'!$H22="","",'Rozpočet stavby'!$H22+'Rozpočet stavby'!$I22)</f>
        <v/>
      </c>
      <c r="K22" s="5" t="n"/>
      <c r="L22" s="10" t="n"/>
      <c r="M22" s="7" t="n"/>
      <c r="N22" s="13">
        <f>IF(OR('Rozpočet stavby'!$M22="",'Rozpočet stavby'!$H22=""),"",'Rozpočet stavby'!$M22-'Rozpočet stavby'!$H22)</f>
        <v/>
      </c>
      <c r="O22" s="14">
        <f>IF('Rozpočet stavby'!$H22="","",IF(OR('Rozpočet stavby'!$M22="",'Rozpočet stavby'!$M22=0),"Nezačaté",IF('Rozpočet stavby'!$M22&lt;='Rozpočet stavby'!$H22,"V rozpočte","Nad rozpočet")))</f>
        <v/>
      </c>
    </row>
    <row r="23">
      <c r="A23" s="4" t="n"/>
      <c r="B23" s="5" t="n"/>
      <c r="C23" s="5" t="n"/>
      <c r="D23" s="4" t="n"/>
      <c r="E23" s="6" t="n"/>
      <c r="F23" s="7" t="n"/>
      <c r="G23" s="8">
        <f>IF('Rozpočet stavby'!$B23="","",IFERROR(VLOOKUP('Rozpočet stavby'!$B23,'Sadzby DPH'!$A$5:$B$104,2,FALSE),""))</f>
        <v/>
      </c>
      <c r="H23" s="9">
        <f>IF(OR('Rozpočet stavby'!$E23="",'Rozpočet stavby'!$F23=""),"",'Rozpočet stavby'!$E23*'Rozpočet stavby'!$F23)</f>
        <v/>
      </c>
      <c r="I23" s="9">
        <f>IF(OR('Rozpočet stavby'!$H23="",'Rozpočet stavby'!$G23=""),"",'Rozpočet stavby'!$H23*'Rozpočet stavby'!$G23)</f>
        <v/>
      </c>
      <c r="J23" s="9">
        <f>IF('Rozpočet stavby'!$H23="","",'Rozpočet stavby'!$H23+'Rozpočet stavby'!$I23)</f>
        <v/>
      </c>
      <c r="K23" s="5" t="n"/>
      <c r="L23" s="10" t="n"/>
      <c r="M23" s="7" t="n"/>
      <c r="N23" s="9">
        <f>IF(OR('Rozpočet stavby'!$M23="",'Rozpočet stavby'!$H23=""),"",'Rozpočet stavby'!$M23-'Rozpočet stavby'!$H23)</f>
        <v/>
      </c>
      <c r="O23" s="11">
        <f>IF('Rozpočet stavby'!$H23="","",IF(OR('Rozpočet stavby'!$M23="",'Rozpočet stavby'!$M23=0),"Nezačaté",IF('Rozpočet stavby'!$M23&lt;='Rozpočet stavby'!$H23,"V rozpočte","Nad rozpočet")))</f>
        <v/>
      </c>
    </row>
    <row r="24">
      <c r="A24" s="4" t="n"/>
      <c r="B24" s="5" t="n"/>
      <c r="C24" s="5" t="n"/>
      <c r="D24" s="4" t="n"/>
      <c r="E24" s="6" t="n"/>
      <c r="F24" s="7" t="n"/>
      <c r="G24" s="12">
        <f>IF('Rozpočet stavby'!$B24="","",IFERROR(VLOOKUP('Rozpočet stavby'!$B24,'Sadzby DPH'!$A$5:$B$104,2,FALSE),""))</f>
        <v/>
      </c>
      <c r="H24" s="13">
        <f>IF(OR('Rozpočet stavby'!$E24="",'Rozpočet stavby'!$F24=""),"",'Rozpočet stavby'!$E24*'Rozpočet stavby'!$F24)</f>
        <v/>
      </c>
      <c r="I24" s="13">
        <f>IF(OR('Rozpočet stavby'!$H24="",'Rozpočet stavby'!$G24=""),"",'Rozpočet stavby'!$H24*'Rozpočet stavby'!$G24)</f>
        <v/>
      </c>
      <c r="J24" s="13">
        <f>IF('Rozpočet stavby'!$H24="","",'Rozpočet stavby'!$H24+'Rozpočet stavby'!$I24)</f>
        <v/>
      </c>
      <c r="K24" s="5" t="n"/>
      <c r="L24" s="10" t="n"/>
      <c r="M24" s="7" t="n"/>
      <c r="N24" s="13">
        <f>IF(OR('Rozpočet stavby'!$M24="",'Rozpočet stavby'!$H24=""),"",'Rozpočet stavby'!$M24-'Rozpočet stavby'!$H24)</f>
        <v/>
      </c>
      <c r="O24" s="14">
        <f>IF('Rozpočet stavby'!$H24="","",IF(OR('Rozpočet stavby'!$M24="",'Rozpočet stavby'!$M24=0),"Nezačaté",IF('Rozpočet stavby'!$M24&lt;='Rozpočet stavby'!$H24,"V rozpočte","Nad rozpočet")))</f>
        <v/>
      </c>
    </row>
    <row r="25">
      <c r="A25" s="4" t="n"/>
      <c r="B25" s="5" t="n"/>
      <c r="C25" s="5" t="n"/>
      <c r="D25" s="4" t="n"/>
      <c r="E25" s="6" t="n"/>
      <c r="F25" s="7" t="n"/>
      <c r="G25" s="8">
        <f>IF('Rozpočet stavby'!$B25="","",IFERROR(VLOOKUP('Rozpočet stavby'!$B25,'Sadzby DPH'!$A$5:$B$104,2,FALSE),""))</f>
        <v/>
      </c>
      <c r="H25" s="9">
        <f>IF(OR('Rozpočet stavby'!$E25="",'Rozpočet stavby'!$F25=""),"",'Rozpočet stavby'!$E25*'Rozpočet stavby'!$F25)</f>
        <v/>
      </c>
      <c r="I25" s="9">
        <f>IF(OR('Rozpočet stavby'!$H25="",'Rozpočet stavby'!$G25=""),"",'Rozpočet stavby'!$H25*'Rozpočet stavby'!$G25)</f>
        <v/>
      </c>
      <c r="J25" s="9">
        <f>IF('Rozpočet stavby'!$H25="","",'Rozpočet stavby'!$H25+'Rozpočet stavby'!$I25)</f>
        <v/>
      </c>
      <c r="K25" s="5" t="n"/>
      <c r="L25" s="10" t="n"/>
      <c r="M25" s="7" t="n"/>
      <c r="N25" s="9">
        <f>IF(OR('Rozpočet stavby'!$M25="",'Rozpočet stavby'!$H25=""),"",'Rozpočet stavby'!$M25-'Rozpočet stavby'!$H25)</f>
        <v/>
      </c>
      <c r="O25" s="11">
        <f>IF('Rozpočet stavby'!$H25="","",IF(OR('Rozpočet stavby'!$M25="",'Rozpočet stavby'!$M25=0),"Nezačaté",IF('Rozpočet stavby'!$M25&lt;='Rozpočet stavby'!$H25,"V rozpočte","Nad rozpočet")))</f>
        <v/>
      </c>
    </row>
    <row r="26">
      <c r="A26" s="4" t="n"/>
      <c r="B26" s="5" t="n"/>
      <c r="C26" s="5" t="n"/>
      <c r="D26" s="4" t="n"/>
      <c r="E26" s="6" t="n"/>
      <c r="F26" s="7" t="n"/>
      <c r="G26" s="12">
        <f>IF('Rozpočet stavby'!$B26="","",IFERROR(VLOOKUP('Rozpočet stavby'!$B26,'Sadzby DPH'!$A$5:$B$104,2,FALSE),""))</f>
        <v/>
      </c>
      <c r="H26" s="13">
        <f>IF(OR('Rozpočet stavby'!$E26="",'Rozpočet stavby'!$F26=""),"",'Rozpočet stavby'!$E26*'Rozpočet stavby'!$F26)</f>
        <v/>
      </c>
      <c r="I26" s="13">
        <f>IF(OR('Rozpočet stavby'!$H26="",'Rozpočet stavby'!$G26=""),"",'Rozpočet stavby'!$H26*'Rozpočet stavby'!$G26)</f>
        <v/>
      </c>
      <c r="J26" s="13">
        <f>IF('Rozpočet stavby'!$H26="","",'Rozpočet stavby'!$H26+'Rozpočet stavby'!$I26)</f>
        <v/>
      </c>
      <c r="K26" s="5" t="n"/>
      <c r="L26" s="10" t="n"/>
      <c r="M26" s="7" t="n"/>
      <c r="N26" s="13">
        <f>IF(OR('Rozpočet stavby'!$M26="",'Rozpočet stavby'!$H26=""),"",'Rozpočet stavby'!$M26-'Rozpočet stavby'!$H26)</f>
        <v/>
      </c>
      <c r="O26" s="14">
        <f>IF('Rozpočet stavby'!$H26="","",IF(OR('Rozpočet stavby'!$M26="",'Rozpočet stavby'!$M26=0),"Nezačaté",IF('Rozpočet stavby'!$M26&lt;='Rozpočet stavby'!$H26,"V rozpočte","Nad rozpočet")))</f>
        <v/>
      </c>
    </row>
    <row r="27">
      <c r="A27" s="4" t="n"/>
      <c r="B27" s="5" t="n"/>
      <c r="C27" s="5" t="n"/>
      <c r="D27" s="4" t="n"/>
      <c r="E27" s="6" t="n"/>
      <c r="F27" s="7" t="n"/>
      <c r="G27" s="8">
        <f>IF('Rozpočet stavby'!$B27="","",IFERROR(VLOOKUP('Rozpočet stavby'!$B27,'Sadzby DPH'!$A$5:$B$104,2,FALSE),""))</f>
        <v/>
      </c>
      <c r="H27" s="9">
        <f>IF(OR('Rozpočet stavby'!$E27="",'Rozpočet stavby'!$F27=""),"",'Rozpočet stavby'!$E27*'Rozpočet stavby'!$F27)</f>
        <v/>
      </c>
      <c r="I27" s="9">
        <f>IF(OR('Rozpočet stavby'!$H27="",'Rozpočet stavby'!$G27=""),"",'Rozpočet stavby'!$H27*'Rozpočet stavby'!$G27)</f>
        <v/>
      </c>
      <c r="J27" s="9">
        <f>IF('Rozpočet stavby'!$H27="","",'Rozpočet stavby'!$H27+'Rozpočet stavby'!$I27)</f>
        <v/>
      </c>
      <c r="K27" s="5" t="n"/>
      <c r="L27" s="10" t="n"/>
      <c r="M27" s="7" t="n"/>
      <c r="N27" s="9">
        <f>IF(OR('Rozpočet stavby'!$M27="",'Rozpočet stavby'!$H27=""),"",'Rozpočet stavby'!$M27-'Rozpočet stavby'!$H27)</f>
        <v/>
      </c>
      <c r="O27" s="11">
        <f>IF('Rozpočet stavby'!$H27="","",IF(OR('Rozpočet stavby'!$M27="",'Rozpočet stavby'!$M27=0),"Nezačaté",IF('Rozpočet stavby'!$M27&lt;='Rozpočet stavby'!$H27,"V rozpočte","Nad rozpočet")))</f>
        <v/>
      </c>
    </row>
    <row r="28">
      <c r="A28" s="4" t="n"/>
      <c r="B28" s="5" t="n"/>
      <c r="C28" s="5" t="n"/>
      <c r="D28" s="4" t="n"/>
      <c r="E28" s="6" t="n"/>
      <c r="F28" s="7" t="n"/>
      <c r="G28" s="12">
        <f>IF('Rozpočet stavby'!$B28="","",IFERROR(VLOOKUP('Rozpočet stavby'!$B28,'Sadzby DPH'!$A$5:$B$104,2,FALSE),""))</f>
        <v/>
      </c>
      <c r="H28" s="13">
        <f>IF(OR('Rozpočet stavby'!$E28="",'Rozpočet stavby'!$F28=""),"",'Rozpočet stavby'!$E28*'Rozpočet stavby'!$F28)</f>
        <v/>
      </c>
      <c r="I28" s="13">
        <f>IF(OR('Rozpočet stavby'!$H28="",'Rozpočet stavby'!$G28=""),"",'Rozpočet stavby'!$H28*'Rozpočet stavby'!$G28)</f>
        <v/>
      </c>
      <c r="J28" s="13">
        <f>IF('Rozpočet stavby'!$H28="","",'Rozpočet stavby'!$H28+'Rozpočet stavby'!$I28)</f>
        <v/>
      </c>
      <c r="K28" s="5" t="n"/>
      <c r="L28" s="10" t="n"/>
      <c r="M28" s="7" t="n"/>
      <c r="N28" s="13">
        <f>IF(OR('Rozpočet stavby'!$M28="",'Rozpočet stavby'!$H28=""),"",'Rozpočet stavby'!$M28-'Rozpočet stavby'!$H28)</f>
        <v/>
      </c>
      <c r="O28" s="14">
        <f>IF('Rozpočet stavby'!$H28="","",IF(OR('Rozpočet stavby'!$M28="",'Rozpočet stavby'!$M28=0),"Nezačaté",IF('Rozpočet stavby'!$M28&lt;='Rozpočet stavby'!$H28,"V rozpočte","Nad rozpočet")))</f>
        <v/>
      </c>
    </row>
    <row r="29">
      <c r="A29" s="4" t="n"/>
      <c r="B29" s="5" t="n"/>
      <c r="C29" s="5" t="n"/>
      <c r="D29" s="4" t="n"/>
      <c r="E29" s="6" t="n"/>
      <c r="F29" s="7" t="n"/>
      <c r="G29" s="8">
        <f>IF('Rozpočet stavby'!$B29="","",IFERROR(VLOOKUP('Rozpočet stavby'!$B29,'Sadzby DPH'!$A$5:$B$104,2,FALSE),""))</f>
        <v/>
      </c>
      <c r="H29" s="9">
        <f>IF(OR('Rozpočet stavby'!$E29="",'Rozpočet stavby'!$F29=""),"",'Rozpočet stavby'!$E29*'Rozpočet stavby'!$F29)</f>
        <v/>
      </c>
      <c r="I29" s="9">
        <f>IF(OR('Rozpočet stavby'!$H29="",'Rozpočet stavby'!$G29=""),"",'Rozpočet stavby'!$H29*'Rozpočet stavby'!$G29)</f>
        <v/>
      </c>
      <c r="J29" s="9">
        <f>IF('Rozpočet stavby'!$H29="","",'Rozpočet stavby'!$H29+'Rozpočet stavby'!$I29)</f>
        <v/>
      </c>
      <c r="K29" s="5" t="n"/>
      <c r="L29" s="10" t="n"/>
      <c r="M29" s="7" t="n"/>
      <c r="N29" s="9">
        <f>IF(OR('Rozpočet stavby'!$M29="",'Rozpočet stavby'!$H29=""),"",'Rozpočet stavby'!$M29-'Rozpočet stavby'!$H29)</f>
        <v/>
      </c>
      <c r="O29" s="11">
        <f>IF('Rozpočet stavby'!$H29="","",IF(OR('Rozpočet stavby'!$M29="",'Rozpočet stavby'!$M29=0),"Nezačaté",IF('Rozpočet stavby'!$M29&lt;='Rozpočet stavby'!$H29,"V rozpočte","Nad rozpočet")))</f>
        <v/>
      </c>
    </row>
    <row r="30">
      <c r="A30" s="4" t="n"/>
      <c r="B30" s="5" t="n"/>
      <c r="C30" s="5" t="n"/>
      <c r="D30" s="4" t="n"/>
      <c r="E30" s="6" t="n"/>
      <c r="F30" s="7" t="n"/>
      <c r="G30" s="12">
        <f>IF('Rozpočet stavby'!$B30="","",IFERROR(VLOOKUP('Rozpočet stavby'!$B30,'Sadzby DPH'!$A$5:$B$104,2,FALSE),""))</f>
        <v/>
      </c>
      <c r="H30" s="13">
        <f>IF(OR('Rozpočet stavby'!$E30="",'Rozpočet stavby'!$F30=""),"",'Rozpočet stavby'!$E30*'Rozpočet stavby'!$F30)</f>
        <v/>
      </c>
      <c r="I30" s="13">
        <f>IF(OR('Rozpočet stavby'!$H30="",'Rozpočet stavby'!$G30=""),"",'Rozpočet stavby'!$H30*'Rozpočet stavby'!$G30)</f>
        <v/>
      </c>
      <c r="J30" s="13">
        <f>IF('Rozpočet stavby'!$H30="","",'Rozpočet stavby'!$H30+'Rozpočet stavby'!$I30)</f>
        <v/>
      </c>
      <c r="K30" s="5" t="n"/>
      <c r="L30" s="10" t="n"/>
      <c r="M30" s="7" t="n"/>
      <c r="N30" s="13">
        <f>IF(OR('Rozpočet stavby'!$M30="",'Rozpočet stavby'!$H30=""),"",'Rozpočet stavby'!$M30-'Rozpočet stavby'!$H30)</f>
        <v/>
      </c>
      <c r="O30" s="14">
        <f>IF('Rozpočet stavby'!$H30="","",IF(OR('Rozpočet stavby'!$M30="",'Rozpočet stavby'!$M30=0),"Nezačaté",IF('Rozpočet stavby'!$M30&lt;='Rozpočet stavby'!$H30,"V rozpočte","Nad rozpočet")))</f>
        <v/>
      </c>
    </row>
    <row r="31">
      <c r="A31" s="4" t="n"/>
      <c r="B31" s="5" t="n"/>
      <c r="C31" s="5" t="n"/>
      <c r="D31" s="4" t="n"/>
      <c r="E31" s="6" t="n"/>
      <c r="F31" s="7" t="n"/>
      <c r="G31" s="8">
        <f>IF('Rozpočet stavby'!$B31="","",IFERROR(VLOOKUP('Rozpočet stavby'!$B31,'Sadzby DPH'!$A$5:$B$104,2,FALSE),""))</f>
        <v/>
      </c>
      <c r="H31" s="9">
        <f>IF(OR('Rozpočet stavby'!$E31="",'Rozpočet stavby'!$F31=""),"",'Rozpočet stavby'!$E31*'Rozpočet stavby'!$F31)</f>
        <v/>
      </c>
      <c r="I31" s="9">
        <f>IF(OR('Rozpočet stavby'!$H31="",'Rozpočet stavby'!$G31=""),"",'Rozpočet stavby'!$H31*'Rozpočet stavby'!$G31)</f>
        <v/>
      </c>
      <c r="J31" s="9">
        <f>IF('Rozpočet stavby'!$H31="","",'Rozpočet stavby'!$H31+'Rozpočet stavby'!$I31)</f>
        <v/>
      </c>
      <c r="K31" s="5" t="n"/>
      <c r="L31" s="10" t="n"/>
      <c r="M31" s="7" t="n"/>
      <c r="N31" s="9">
        <f>IF(OR('Rozpočet stavby'!$M31="",'Rozpočet stavby'!$H31=""),"",'Rozpočet stavby'!$M31-'Rozpočet stavby'!$H31)</f>
        <v/>
      </c>
      <c r="O31" s="11">
        <f>IF('Rozpočet stavby'!$H31="","",IF(OR('Rozpočet stavby'!$M31="",'Rozpočet stavby'!$M31=0),"Nezačaté",IF('Rozpočet stavby'!$M31&lt;='Rozpočet stavby'!$H31,"V rozpočte","Nad rozpočet")))</f>
        <v/>
      </c>
    </row>
    <row r="32">
      <c r="A32" s="4" t="n"/>
      <c r="B32" s="5" t="n"/>
      <c r="C32" s="5" t="n"/>
      <c r="D32" s="4" t="n"/>
      <c r="E32" s="6" t="n"/>
      <c r="F32" s="7" t="n"/>
      <c r="G32" s="12">
        <f>IF('Rozpočet stavby'!$B32="","",IFERROR(VLOOKUP('Rozpočet stavby'!$B32,'Sadzby DPH'!$A$5:$B$104,2,FALSE),""))</f>
        <v/>
      </c>
      <c r="H32" s="13">
        <f>IF(OR('Rozpočet stavby'!$E32="",'Rozpočet stavby'!$F32=""),"",'Rozpočet stavby'!$E32*'Rozpočet stavby'!$F32)</f>
        <v/>
      </c>
      <c r="I32" s="13">
        <f>IF(OR('Rozpočet stavby'!$H32="",'Rozpočet stavby'!$G32=""),"",'Rozpočet stavby'!$H32*'Rozpočet stavby'!$G32)</f>
        <v/>
      </c>
      <c r="J32" s="13">
        <f>IF('Rozpočet stavby'!$H32="","",'Rozpočet stavby'!$H32+'Rozpočet stavby'!$I32)</f>
        <v/>
      </c>
      <c r="K32" s="5" t="n"/>
      <c r="L32" s="10" t="n"/>
      <c r="M32" s="7" t="n"/>
      <c r="N32" s="13">
        <f>IF(OR('Rozpočet stavby'!$M32="",'Rozpočet stavby'!$H32=""),"",'Rozpočet stavby'!$M32-'Rozpočet stavby'!$H32)</f>
        <v/>
      </c>
      <c r="O32" s="14">
        <f>IF('Rozpočet stavby'!$H32="","",IF(OR('Rozpočet stavby'!$M32="",'Rozpočet stavby'!$M32=0),"Nezačaté",IF('Rozpočet stavby'!$M32&lt;='Rozpočet stavby'!$H32,"V rozpočte","Nad rozpočet")))</f>
        <v/>
      </c>
    </row>
    <row r="33">
      <c r="A33" s="4" t="n"/>
      <c r="B33" s="5" t="n"/>
      <c r="C33" s="5" t="n"/>
      <c r="D33" s="4" t="n"/>
      <c r="E33" s="6" t="n"/>
      <c r="F33" s="7" t="n"/>
      <c r="G33" s="8">
        <f>IF('Rozpočet stavby'!$B33="","",IFERROR(VLOOKUP('Rozpočet stavby'!$B33,'Sadzby DPH'!$A$5:$B$104,2,FALSE),""))</f>
        <v/>
      </c>
      <c r="H33" s="9">
        <f>IF(OR('Rozpočet stavby'!$E33="",'Rozpočet stavby'!$F33=""),"",'Rozpočet stavby'!$E33*'Rozpočet stavby'!$F33)</f>
        <v/>
      </c>
      <c r="I33" s="9">
        <f>IF(OR('Rozpočet stavby'!$H33="",'Rozpočet stavby'!$G33=""),"",'Rozpočet stavby'!$H33*'Rozpočet stavby'!$G33)</f>
        <v/>
      </c>
      <c r="J33" s="9">
        <f>IF('Rozpočet stavby'!$H33="","",'Rozpočet stavby'!$H33+'Rozpočet stavby'!$I33)</f>
        <v/>
      </c>
      <c r="K33" s="5" t="n"/>
      <c r="L33" s="10" t="n"/>
      <c r="M33" s="7" t="n"/>
      <c r="N33" s="9">
        <f>IF(OR('Rozpočet stavby'!$M33="",'Rozpočet stavby'!$H33=""),"",'Rozpočet stavby'!$M33-'Rozpočet stavby'!$H33)</f>
        <v/>
      </c>
      <c r="O33" s="11">
        <f>IF('Rozpočet stavby'!$H33="","",IF(OR('Rozpočet stavby'!$M33="",'Rozpočet stavby'!$M33=0),"Nezačaté",IF('Rozpočet stavby'!$M33&lt;='Rozpočet stavby'!$H33,"V rozpočte","Nad rozpočet")))</f>
        <v/>
      </c>
    </row>
    <row r="34">
      <c r="A34" s="4" t="n"/>
      <c r="B34" s="5" t="n"/>
      <c r="C34" s="5" t="n"/>
      <c r="D34" s="4" t="n"/>
      <c r="E34" s="6" t="n"/>
      <c r="F34" s="7" t="n"/>
      <c r="G34" s="12">
        <f>IF('Rozpočet stavby'!$B34="","",IFERROR(VLOOKUP('Rozpočet stavby'!$B34,'Sadzby DPH'!$A$5:$B$104,2,FALSE),""))</f>
        <v/>
      </c>
      <c r="H34" s="13">
        <f>IF(OR('Rozpočet stavby'!$E34="",'Rozpočet stavby'!$F34=""),"",'Rozpočet stavby'!$E34*'Rozpočet stavby'!$F34)</f>
        <v/>
      </c>
      <c r="I34" s="13">
        <f>IF(OR('Rozpočet stavby'!$H34="",'Rozpočet stavby'!$G34=""),"",'Rozpočet stavby'!$H34*'Rozpočet stavby'!$G34)</f>
        <v/>
      </c>
      <c r="J34" s="13">
        <f>IF('Rozpočet stavby'!$H34="","",'Rozpočet stavby'!$H34+'Rozpočet stavby'!$I34)</f>
        <v/>
      </c>
      <c r="K34" s="5" t="n"/>
      <c r="L34" s="10" t="n"/>
      <c r="M34" s="7" t="n"/>
      <c r="N34" s="13">
        <f>IF(OR('Rozpočet stavby'!$M34="",'Rozpočet stavby'!$H34=""),"",'Rozpočet stavby'!$M34-'Rozpočet stavby'!$H34)</f>
        <v/>
      </c>
      <c r="O34" s="14">
        <f>IF('Rozpočet stavby'!$H34="","",IF(OR('Rozpočet stavby'!$M34="",'Rozpočet stavby'!$M34=0),"Nezačaté",IF('Rozpočet stavby'!$M34&lt;='Rozpočet stavby'!$H34,"V rozpočte","Nad rozpočet")))</f>
        <v/>
      </c>
    </row>
    <row r="35">
      <c r="A35" s="4" t="n"/>
      <c r="B35" s="5" t="n"/>
      <c r="C35" s="5" t="n"/>
      <c r="D35" s="4" t="n"/>
      <c r="E35" s="6" t="n"/>
      <c r="F35" s="7" t="n"/>
      <c r="G35" s="8">
        <f>IF('Rozpočet stavby'!$B35="","",IFERROR(VLOOKUP('Rozpočet stavby'!$B35,'Sadzby DPH'!$A$5:$B$104,2,FALSE),""))</f>
        <v/>
      </c>
      <c r="H35" s="9">
        <f>IF(OR('Rozpočet stavby'!$E35="",'Rozpočet stavby'!$F35=""),"",'Rozpočet stavby'!$E35*'Rozpočet stavby'!$F35)</f>
        <v/>
      </c>
      <c r="I35" s="9">
        <f>IF(OR('Rozpočet stavby'!$H35="",'Rozpočet stavby'!$G35=""),"",'Rozpočet stavby'!$H35*'Rozpočet stavby'!$G35)</f>
        <v/>
      </c>
      <c r="J35" s="9">
        <f>IF('Rozpočet stavby'!$H35="","",'Rozpočet stavby'!$H35+'Rozpočet stavby'!$I35)</f>
        <v/>
      </c>
      <c r="K35" s="5" t="n"/>
      <c r="L35" s="10" t="n"/>
      <c r="M35" s="7" t="n"/>
      <c r="N35" s="9">
        <f>IF(OR('Rozpočet stavby'!$M35="",'Rozpočet stavby'!$H35=""),"",'Rozpočet stavby'!$M35-'Rozpočet stavby'!$H35)</f>
        <v/>
      </c>
      <c r="O35" s="11">
        <f>IF('Rozpočet stavby'!$H35="","",IF(OR('Rozpočet stavby'!$M35="",'Rozpočet stavby'!$M35=0),"Nezačaté",IF('Rozpočet stavby'!$M35&lt;='Rozpočet stavby'!$H35,"V rozpočte","Nad rozpočet")))</f>
        <v/>
      </c>
    </row>
    <row r="36">
      <c r="A36" s="4" t="n"/>
      <c r="B36" s="5" t="n"/>
      <c r="C36" s="5" t="n"/>
      <c r="D36" s="4" t="n"/>
      <c r="E36" s="6" t="n"/>
      <c r="F36" s="7" t="n"/>
      <c r="G36" s="12">
        <f>IF('Rozpočet stavby'!$B36="","",IFERROR(VLOOKUP('Rozpočet stavby'!$B36,'Sadzby DPH'!$A$5:$B$104,2,FALSE),""))</f>
        <v/>
      </c>
      <c r="H36" s="13">
        <f>IF(OR('Rozpočet stavby'!$E36="",'Rozpočet stavby'!$F36=""),"",'Rozpočet stavby'!$E36*'Rozpočet stavby'!$F36)</f>
        <v/>
      </c>
      <c r="I36" s="13">
        <f>IF(OR('Rozpočet stavby'!$H36="",'Rozpočet stavby'!$G36=""),"",'Rozpočet stavby'!$H36*'Rozpočet stavby'!$G36)</f>
        <v/>
      </c>
      <c r="J36" s="13">
        <f>IF('Rozpočet stavby'!$H36="","",'Rozpočet stavby'!$H36+'Rozpočet stavby'!$I36)</f>
        <v/>
      </c>
      <c r="K36" s="5" t="n"/>
      <c r="L36" s="10" t="n"/>
      <c r="M36" s="7" t="n"/>
      <c r="N36" s="13">
        <f>IF(OR('Rozpočet stavby'!$M36="",'Rozpočet stavby'!$H36=""),"",'Rozpočet stavby'!$M36-'Rozpočet stavby'!$H36)</f>
        <v/>
      </c>
      <c r="O36" s="14">
        <f>IF('Rozpočet stavby'!$H36="","",IF(OR('Rozpočet stavby'!$M36="",'Rozpočet stavby'!$M36=0),"Nezačaté",IF('Rozpočet stavby'!$M36&lt;='Rozpočet stavby'!$H36,"V rozpočte","Nad rozpočet")))</f>
        <v/>
      </c>
    </row>
    <row r="37">
      <c r="A37" s="4" t="n"/>
      <c r="B37" s="5" t="n"/>
      <c r="C37" s="5" t="n"/>
      <c r="D37" s="4" t="n"/>
      <c r="E37" s="6" t="n"/>
      <c r="F37" s="7" t="n"/>
      <c r="G37" s="8">
        <f>IF('Rozpočet stavby'!$B37="","",IFERROR(VLOOKUP('Rozpočet stavby'!$B37,'Sadzby DPH'!$A$5:$B$104,2,FALSE),""))</f>
        <v/>
      </c>
      <c r="H37" s="9">
        <f>IF(OR('Rozpočet stavby'!$E37="",'Rozpočet stavby'!$F37=""),"",'Rozpočet stavby'!$E37*'Rozpočet stavby'!$F37)</f>
        <v/>
      </c>
      <c r="I37" s="9">
        <f>IF(OR('Rozpočet stavby'!$H37="",'Rozpočet stavby'!$G37=""),"",'Rozpočet stavby'!$H37*'Rozpočet stavby'!$G37)</f>
        <v/>
      </c>
      <c r="J37" s="9">
        <f>IF('Rozpočet stavby'!$H37="","",'Rozpočet stavby'!$H37+'Rozpočet stavby'!$I37)</f>
        <v/>
      </c>
      <c r="K37" s="5" t="n"/>
      <c r="L37" s="10" t="n"/>
      <c r="M37" s="7" t="n"/>
      <c r="N37" s="9">
        <f>IF(OR('Rozpočet stavby'!$M37="",'Rozpočet stavby'!$H37=""),"",'Rozpočet stavby'!$M37-'Rozpočet stavby'!$H37)</f>
        <v/>
      </c>
      <c r="O37" s="11">
        <f>IF('Rozpočet stavby'!$H37="","",IF(OR('Rozpočet stavby'!$M37="",'Rozpočet stavby'!$M37=0),"Nezačaté",IF('Rozpočet stavby'!$M37&lt;='Rozpočet stavby'!$H37,"V rozpočte","Nad rozpočet")))</f>
        <v/>
      </c>
    </row>
    <row r="38">
      <c r="A38" s="4" t="n"/>
      <c r="B38" s="5" t="n"/>
      <c r="C38" s="5" t="n"/>
      <c r="D38" s="4" t="n"/>
      <c r="E38" s="6" t="n"/>
      <c r="F38" s="7" t="n"/>
      <c r="G38" s="12">
        <f>IF('Rozpočet stavby'!$B38="","",IFERROR(VLOOKUP('Rozpočet stavby'!$B38,'Sadzby DPH'!$A$5:$B$104,2,FALSE),""))</f>
        <v/>
      </c>
      <c r="H38" s="13">
        <f>IF(OR('Rozpočet stavby'!$E38="",'Rozpočet stavby'!$F38=""),"",'Rozpočet stavby'!$E38*'Rozpočet stavby'!$F38)</f>
        <v/>
      </c>
      <c r="I38" s="13">
        <f>IF(OR('Rozpočet stavby'!$H38="",'Rozpočet stavby'!$G38=""),"",'Rozpočet stavby'!$H38*'Rozpočet stavby'!$G38)</f>
        <v/>
      </c>
      <c r="J38" s="13">
        <f>IF('Rozpočet stavby'!$H38="","",'Rozpočet stavby'!$H38+'Rozpočet stavby'!$I38)</f>
        <v/>
      </c>
      <c r="K38" s="5" t="n"/>
      <c r="L38" s="10" t="n"/>
      <c r="M38" s="7" t="n"/>
      <c r="N38" s="13">
        <f>IF(OR('Rozpočet stavby'!$M38="",'Rozpočet stavby'!$H38=""),"",'Rozpočet stavby'!$M38-'Rozpočet stavby'!$H38)</f>
        <v/>
      </c>
      <c r="O38" s="14">
        <f>IF('Rozpočet stavby'!$H38="","",IF(OR('Rozpočet stavby'!$M38="",'Rozpočet stavby'!$M38=0),"Nezačaté",IF('Rozpočet stavby'!$M38&lt;='Rozpočet stavby'!$H38,"V rozpočte","Nad rozpočet")))</f>
        <v/>
      </c>
    </row>
    <row r="39">
      <c r="A39" s="4" t="n"/>
      <c r="B39" s="5" t="n"/>
      <c r="C39" s="5" t="n"/>
      <c r="D39" s="4" t="n"/>
      <c r="E39" s="6" t="n"/>
      <c r="F39" s="7" t="n"/>
      <c r="G39" s="8">
        <f>IF('Rozpočet stavby'!$B39="","",IFERROR(VLOOKUP('Rozpočet stavby'!$B39,'Sadzby DPH'!$A$5:$B$104,2,FALSE),""))</f>
        <v/>
      </c>
      <c r="H39" s="9">
        <f>IF(OR('Rozpočet stavby'!$E39="",'Rozpočet stavby'!$F39=""),"",'Rozpočet stavby'!$E39*'Rozpočet stavby'!$F39)</f>
        <v/>
      </c>
      <c r="I39" s="9">
        <f>IF(OR('Rozpočet stavby'!$H39="",'Rozpočet stavby'!$G39=""),"",'Rozpočet stavby'!$H39*'Rozpočet stavby'!$G39)</f>
        <v/>
      </c>
      <c r="J39" s="9">
        <f>IF('Rozpočet stavby'!$H39="","",'Rozpočet stavby'!$H39+'Rozpočet stavby'!$I39)</f>
        <v/>
      </c>
      <c r="K39" s="5" t="n"/>
      <c r="L39" s="10" t="n"/>
      <c r="M39" s="7" t="n"/>
      <c r="N39" s="9">
        <f>IF(OR('Rozpočet stavby'!$M39="",'Rozpočet stavby'!$H39=""),"",'Rozpočet stavby'!$M39-'Rozpočet stavby'!$H39)</f>
        <v/>
      </c>
      <c r="O39" s="11">
        <f>IF('Rozpočet stavby'!$H39="","",IF(OR('Rozpočet stavby'!$M39="",'Rozpočet stavby'!$M39=0),"Nezačaté",IF('Rozpočet stavby'!$M39&lt;='Rozpočet stavby'!$H39,"V rozpočte","Nad rozpočet")))</f>
        <v/>
      </c>
    </row>
    <row r="40">
      <c r="A40" s="4" t="n"/>
      <c r="B40" s="5" t="n"/>
      <c r="C40" s="5" t="n"/>
      <c r="D40" s="4" t="n"/>
      <c r="E40" s="6" t="n"/>
      <c r="F40" s="7" t="n"/>
      <c r="G40" s="12">
        <f>IF('Rozpočet stavby'!$B40="","",IFERROR(VLOOKUP('Rozpočet stavby'!$B40,'Sadzby DPH'!$A$5:$B$104,2,FALSE),""))</f>
        <v/>
      </c>
      <c r="H40" s="13">
        <f>IF(OR('Rozpočet stavby'!$E40="",'Rozpočet stavby'!$F40=""),"",'Rozpočet stavby'!$E40*'Rozpočet stavby'!$F40)</f>
        <v/>
      </c>
      <c r="I40" s="13">
        <f>IF(OR('Rozpočet stavby'!$H40="",'Rozpočet stavby'!$G40=""),"",'Rozpočet stavby'!$H40*'Rozpočet stavby'!$G40)</f>
        <v/>
      </c>
      <c r="J40" s="13">
        <f>IF('Rozpočet stavby'!$H40="","",'Rozpočet stavby'!$H40+'Rozpočet stavby'!$I40)</f>
        <v/>
      </c>
      <c r="K40" s="5" t="n"/>
      <c r="L40" s="10" t="n"/>
      <c r="M40" s="7" t="n"/>
      <c r="N40" s="13">
        <f>IF(OR('Rozpočet stavby'!$M40="",'Rozpočet stavby'!$H40=""),"",'Rozpočet stavby'!$M40-'Rozpočet stavby'!$H40)</f>
        <v/>
      </c>
      <c r="O40" s="14">
        <f>IF('Rozpočet stavby'!$H40="","",IF(OR('Rozpočet stavby'!$M40="",'Rozpočet stavby'!$M40=0),"Nezačaté",IF('Rozpočet stavby'!$M40&lt;='Rozpočet stavby'!$H40,"V rozpočte","Nad rozpočet")))</f>
        <v/>
      </c>
    </row>
    <row r="41">
      <c r="A41" s="4" t="n"/>
      <c r="B41" s="5" t="n"/>
      <c r="C41" s="5" t="n"/>
      <c r="D41" s="4" t="n"/>
      <c r="E41" s="6" t="n"/>
      <c r="F41" s="7" t="n"/>
      <c r="G41" s="8">
        <f>IF('Rozpočet stavby'!$B41="","",IFERROR(VLOOKUP('Rozpočet stavby'!$B41,'Sadzby DPH'!$A$5:$B$104,2,FALSE),""))</f>
        <v/>
      </c>
      <c r="H41" s="9">
        <f>IF(OR('Rozpočet stavby'!$E41="",'Rozpočet stavby'!$F41=""),"",'Rozpočet stavby'!$E41*'Rozpočet stavby'!$F41)</f>
        <v/>
      </c>
      <c r="I41" s="9">
        <f>IF(OR('Rozpočet stavby'!$H41="",'Rozpočet stavby'!$G41=""),"",'Rozpočet stavby'!$H41*'Rozpočet stavby'!$G41)</f>
        <v/>
      </c>
      <c r="J41" s="9">
        <f>IF('Rozpočet stavby'!$H41="","",'Rozpočet stavby'!$H41+'Rozpočet stavby'!$I41)</f>
        <v/>
      </c>
      <c r="K41" s="5" t="n"/>
      <c r="L41" s="10" t="n"/>
      <c r="M41" s="7" t="n"/>
      <c r="N41" s="9">
        <f>IF(OR('Rozpočet stavby'!$M41="",'Rozpočet stavby'!$H41=""),"",'Rozpočet stavby'!$M41-'Rozpočet stavby'!$H41)</f>
        <v/>
      </c>
      <c r="O41" s="11">
        <f>IF('Rozpočet stavby'!$H41="","",IF(OR('Rozpočet stavby'!$M41="",'Rozpočet stavby'!$M41=0),"Nezačaté",IF('Rozpočet stavby'!$M41&lt;='Rozpočet stavby'!$H41,"V rozpočte","Nad rozpočet")))</f>
        <v/>
      </c>
    </row>
    <row r="42">
      <c r="A42" s="4" t="n"/>
      <c r="B42" s="5" t="n"/>
      <c r="C42" s="5" t="n"/>
      <c r="D42" s="4" t="n"/>
      <c r="E42" s="6" t="n"/>
      <c r="F42" s="7" t="n"/>
      <c r="G42" s="12">
        <f>IF('Rozpočet stavby'!$B42="","",IFERROR(VLOOKUP('Rozpočet stavby'!$B42,'Sadzby DPH'!$A$5:$B$104,2,FALSE),""))</f>
        <v/>
      </c>
      <c r="H42" s="13">
        <f>IF(OR('Rozpočet stavby'!$E42="",'Rozpočet stavby'!$F42=""),"",'Rozpočet stavby'!$E42*'Rozpočet stavby'!$F42)</f>
        <v/>
      </c>
      <c r="I42" s="13">
        <f>IF(OR('Rozpočet stavby'!$H42="",'Rozpočet stavby'!$G42=""),"",'Rozpočet stavby'!$H42*'Rozpočet stavby'!$G42)</f>
        <v/>
      </c>
      <c r="J42" s="13">
        <f>IF('Rozpočet stavby'!$H42="","",'Rozpočet stavby'!$H42+'Rozpočet stavby'!$I42)</f>
        <v/>
      </c>
      <c r="K42" s="5" t="n"/>
      <c r="L42" s="10" t="n"/>
      <c r="M42" s="7" t="n"/>
      <c r="N42" s="13">
        <f>IF(OR('Rozpočet stavby'!$M42="",'Rozpočet stavby'!$H42=""),"",'Rozpočet stavby'!$M42-'Rozpočet stavby'!$H42)</f>
        <v/>
      </c>
      <c r="O42" s="14">
        <f>IF('Rozpočet stavby'!$H42="","",IF(OR('Rozpočet stavby'!$M42="",'Rozpočet stavby'!$M42=0),"Nezačaté",IF('Rozpočet stavby'!$M42&lt;='Rozpočet stavby'!$H42,"V rozpočte","Nad rozpočet")))</f>
        <v/>
      </c>
    </row>
    <row r="43">
      <c r="A43" s="4" t="n"/>
      <c r="B43" s="5" t="n"/>
      <c r="C43" s="5" t="n"/>
      <c r="D43" s="4" t="n"/>
      <c r="E43" s="6" t="n"/>
      <c r="F43" s="7" t="n"/>
      <c r="G43" s="8">
        <f>IF('Rozpočet stavby'!$B43="","",IFERROR(VLOOKUP('Rozpočet stavby'!$B43,'Sadzby DPH'!$A$5:$B$104,2,FALSE),""))</f>
        <v/>
      </c>
      <c r="H43" s="9">
        <f>IF(OR('Rozpočet stavby'!$E43="",'Rozpočet stavby'!$F43=""),"",'Rozpočet stavby'!$E43*'Rozpočet stavby'!$F43)</f>
        <v/>
      </c>
      <c r="I43" s="9">
        <f>IF(OR('Rozpočet stavby'!$H43="",'Rozpočet stavby'!$G43=""),"",'Rozpočet stavby'!$H43*'Rozpočet stavby'!$G43)</f>
        <v/>
      </c>
      <c r="J43" s="9">
        <f>IF('Rozpočet stavby'!$H43="","",'Rozpočet stavby'!$H43+'Rozpočet stavby'!$I43)</f>
        <v/>
      </c>
      <c r="K43" s="5" t="n"/>
      <c r="L43" s="10" t="n"/>
      <c r="M43" s="7" t="n"/>
      <c r="N43" s="9">
        <f>IF(OR('Rozpočet stavby'!$M43="",'Rozpočet stavby'!$H43=""),"",'Rozpočet stavby'!$M43-'Rozpočet stavby'!$H43)</f>
        <v/>
      </c>
      <c r="O43" s="11">
        <f>IF('Rozpočet stavby'!$H43="","",IF(OR('Rozpočet stavby'!$M43="",'Rozpočet stavby'!$M43=0),"Nezačaté",IF('Rozpočet stavby'!$M43&lt;='Rozpočet stavby'!$H43,"V rozpočte","Nad rozpočet")))</f>
        <v/>
      </c>
    </row>
    <row r="44">
      <c r="A44" s="4" t="n"/>
      <c r="B44" s="5" t="n"/>
      <c r="C44" s="5" t="n"/>
      <c r="D44" s="4" t="n"/>
      <c r="E44" s="6" t="n"/>
      <c r="F44" s="7" t="n"/>
      <c r="G44" s="12">
        <f>IF('Rozpočet stavby'!$B44="","",IFERROR(VLOOKUP('Rozpočet stavby'!$B44,'Sadzby DPH'!$A$5:$B$104,2,FALSE),""))</f>
        <v/>
      </c>
      <c r="H44" s="13">
        <f>IF(OR('Rozpočet stavby'!$E44="",'Rozpočet stavby'!$F44=""),"",'Rozpočet stavby'!$E44*'Rozpočet stavby'!$F44)</f>
        <v/>
      </c>
      <c r="I44" s="13">
        <f>IF(OR('Rozpočet stavby'!$H44="",'Rozpočet stavby'!$G44=""),"",'Rozpočet stavby'!$H44*'Rozpočet stavby'!$G44)</f>
        <v/>
      </c>
      <c r="J44" s="13">
        <f>IF('Rozpočet stavby'!$H44="","",'Rozpočet stavby'!$H44+'Rozpočet stavby'!$I44)</f>
        <v/>
      </c>
      <c r="K44" s="5" t="n"/>
      <c r="L44" s="10" t="n"/>
      <c r="M44" s="7" t="n"/>
      <c r="N44" s="13">
        <f>IF(OR('Rozpočet stavby'!$M44="",'Rozpočet stavby'!$H44=""),"",'Rozpočet stavby'!$M44-'Rozpočet stavby'!$H44)</f>
        <v/>
      </c>
      <c r="O44" s="14">
        <f>IF('Rozpočet stavby'!$H44="","",IF(OR('Rozpočet stavby'!$M44="",'Rozpočet stavby'!$M44=0),"Nezačaté",IF('Rozpočet stavby'!$M44&lt;='Rozpočet stavby'!$H44,"V rozpočte","Nad rozpočet")))</f>
        <v/>
      </c>
    </row>
    <row r="45">
      <c r="A45" s="4" t="n"/>
      <c r="B45" s="5" t="n"/>
      <c r="C45" s="5" t="n"/>
      <c r="D45" s="4" t="n"/>
      <c r="E45" s="6" t="n"/>
      <c r="F45" s="7" t="n"/>
      <c r="G45" s="8">
        <f>IF('Rozpočet stavby'!$B45="","",IFERROR(VLOOKUP('Rozpočet stavby'!$B45,'Sadzby DPH'!$A$5:$B$104,2,FALSE),""))</f>
        <v/>
      </c>
      <c r="H45" s="9">
        <f>IF(OR('Rozpočet stavby'!$E45="",'Rozpočet stavby'!$F45=""),"",'Rozpočet stavby'!$E45*'Rozpočet stavby'!$F45)</f>
        <v/>
      </c>
      <c r="I45" s="9">
        <f>IF(OR('Rozpočet stavby'!$H45="",'Rozpočet stavby'!$G45=""),"",'Rozpočet stavby'!$H45*'Rozpočet stavby'!$G45)</f>
        <v/>
      </c>
      <c r="J45" s="9">
        <f>IF('Rozpočet stavby'!$H45="","",'Rozpočet stavby'!$H45+'Rozpočet stavby'!$I45)</f>
        <v/>
      </c>
      <c r="K45" s="5" t="n"/>
      <c r="L45" s="10" t="n"/>
      <c r="M45" s="7" t="n"/>
      <c r="N45" s="9">
        <f>IF(OR('Rozpočet stavby'!$M45="",'Rozpočet stavby'!$H45=""),"",'Rozpočet stavby'!$M45-'Rozpočet stavby'!$H45)</f>
        <v/>
      </c>
      <c r="O45" s="11">
        <f>IF('Rozpočet stavby'!$H45="","",IF(OR('Rozpočet stavby'!$M45="",'Rozpočet stavby'!$M45=0),"Nezačaté",IF('Rozpočet stavby'!$M45&lt;='Rozpočet stavby'!$H45,"V rozpočte","Nad rozpočet")))</f>
        <v/>
      </c>
    </row>
    <row r="46">
      <c r="A46" s="4" t="n"/>
      <c r="B46" s="5" t="n"/>
      <c r="C46" s="5" t="n"/>
      <c r="D46" s="4" t="n"/>
      <c r="E46" s="6" t="n"/>
      <c r="F46" s="7" t="n"/>
      <c r="G46" s="12">
        <f>IF('Rozpočet stavby'!$B46="","",IFERROR(VLOOKUP('Rozpočet stavby'!$B46,'Sadzby DPH'!$A$5:$B$104,2,FALSE),""))</f>
        <v/>
      </c>
      <c r="H46" s="13">
        <f>IF(OR('Rozpočet stavby'!$E46="",'Rozpočet stavby'!$F46=""),"",'Rozpočet stavby'!$E46*'Rozpočet stavby'!$F46)</f>
        <v/>
      </c>
      <c r="I46" s="13">
        <f>IF(OR('Rozpočet stavby'!$H46="",'Rozpočet stavby'!$G46=""),"",'Rozpočet stavby'!$H46*'Rozpočet stavby'!$G46)</f>
        <v/>
      </c>
      <c r="J46" s="13">
        <f>IF('Rozpočet stavby'!$H46="","",'Rozpočet stavby'!$H46+'Rozpočet stavby'!$I46)</f>
        <v/>
      </c>
      <c r="K46" s="5" t="n"/>
      <c r="L46" s="10" t="n"/>
      <c r="M46" s="7" t="n"/>
      <c r="N46" s="13">
        <f>IF(OR('Rozpočet stavby'!$M46="",'Rozpočet stavby'!$H46=""),"",'Rozpočet stavby'!$M46-'Rozpočet stavby'!$H46)</f>
        <v/>
      </c>
      <c r="O46" s="14">
        <f>IF('Rozpočet stavby'!$H46="","",IF(OR('Rozpočet stavby'!$M46="",'Rozpočet stavby'!$M46=0),"Nezačaté",IF('Rozpočet stavby'!$M46&lt;='Rozpočet stavby'!$H46,"V rozpočte","Nad rozpočet")))</f>
        <v/>
      </c>
    </row>
    <row r="47">
      <c r="A47" s="4" t="n"/>
      <c r="B47" s="5" t="n"/>
      <c r="C47" s="5" t="n"/>
      <c r="D47" s="4" t="n"/>
      <c r="E47" s="6" t="n"/>
      <c r="F47" s="7" t="n"/>
      <c r="G47" s="8">
        <f>IF('Rozpočet stavby'!$B47="","",IFERROR(VLOOKUP('Rozpočet stavby'!$B47,'Sadzby DPH'!$A$5:$B$104,2,FALSE),""))</f>
        <v/>
      </c>
      <c r="H47" s="9">
        <f>IF(OR('Rozpočet stavby'!$E47="",'Rozpočet stavby'!$F47=""),"",'Rozpočet stavby'!$E47*'Rozpočet stavby'!$F47)</f>
        <v/>
      </c>
      <c r="I47" s="9">
        <f>IF(OR('Rozpočet stavby'!$H47="",'Rozpočet stavby'!$G47=""),"",'Rozpočet stavby'!$H47*'Rozpočet stavby'!$G47)</f>
        <v/>
      </c>
      <c r="J47" s="9">
        <f>IF('Rozpočet stavby'!$H47="","",'Rozpočet stavby'!$H47+'Rozpočet stavby'!$I47)</f>
        <v/>
      </c>
      <c r="K47" s="5" t="n"/>
      <c r="L47" s="10" t="n"/>
      <c r="M47" s="7" t="n"/>
      <c r="N47" s="9">
        <f>IF(OR('Rozpočet stavby'!$M47="",'Rozpočet stavby'!$H47=""),"",'Rozpočet stavby'!$M47-'Rozpočet stavby'!$H47)</f>
        <v/>
      </c>
      <c r="O47" s="11">
        <f>IF('Rozpočet stavby'!$H47="","",IF(OR('Rozpočet stavby'!$M47="",'Rozpočet stavby'!$M47=0),"Nezačaté",IF('Rozpočet stavby'!$M47&lt;='Rozpočet stavby'!$H47,"V rozpočte","Nad rozpočet")))</f>
        <v/>
      </c>
    </row>
    <row r="48">
      <c r="A48" s="4" t="n"/>
      <c r="B48" s="5" t="n"/>
      <c r="C48" s="5" t="n"/>
      <c r="D48" s="4" t="n"/>
      <c r="E48" s="6" t="n"/>
      <c r="F48" s="7" t="n"/>
      <c r="G48" s="12">
        <f>IF('Rozpočet stavby'!$B48="","",IFERROR(VLOOKUP('Rozpočet stavby'!$B48,'Sadzby DPH'!$A$5:$B$104,2,FALSE),""))</f>
        <v/>
      </c>
      <c r="H48" s="13">
        <f>IF(OR('Rozpočet stavby'!$E48="",'Rozpočet stavby'!$F48=""),"",'Rozpočet stavby'!$E48*'Rozpočet stavby'!$F48)</f>
        <v/>
      </c>
      <c r="I48" s="13">
        <f>IF(OR('Rozpočet stavby'!$H48="",'Rozpočet stavby'!$G48=""),"",'Rozpočet stavby'!$H48*'Rozpočet stavby'!$G48)</f>
        <v/>
      </c>
      <c r="J48" s="13">
        <f>IF('Rozpočet stavby'!$H48="","",'Rozpočet stavby'!$H48+'Rozpočet stavby'!$I48)</f>
        <v/>
      </c>
      <c r="K48" s="5" t="n"/>
      <c r="L48" s="10" t="n"/>
      <c r="M48" s="7" t="n"/>
      <c r="N48" s="13">
        <f>IF(OR('Rozpočet stavby'!$M48="",'Rozpočet stavby'!$H48=""),"",'Rozpočet stavby'!$M48-'Rozpočet stavby'!$H48)</f>
        <v/>
      </c>
      <c r="O48" s="14">
        <f>IF('Rozpočet stavby'!$H48="","",IF(OR('Rozpočet stavby'!$M48="",'Rozpočet stavby'!$M48=0),"Nezačaté",IF('Rozpočet stavby'!$M48&lt;='Rozpočet stavby'!$H48,"V rozpočte","Nad rozpočet")))</f>
        <v/>
      </c>
    </row>
    <row r="49">
      <c r="A49" s="4" t="n"/>
      <c r="B49" s="5" t="n"/>
      <c r="C49" s="5" t="n"/>
      <c r="D49" s="4" t="n"/>
      <c r="E49" s="6" t="n"/>
      <c r="F49" s="7" t="n"/>
      <c r="G49" s="8">
        <f>IF('Rozpočet stavby'!$B49="","",IFERROR(VLOOKUP('Rozpočet stavby'!$B49,'Sadzby DPH'!$A$5:$B$104,2,FALSE),""))</f>
        <v/>
      </c>
      <c r="H49" s="9">
        <f>IF(OR('Rozpočet stavby'!$E49="",'Rozpočet stavby'!$F49=""),"",'Rozpočet stavby'!$E49*'Rozpočet stavby'!$F49)</f>
        <v/>
      </c>
      <c r="I49" s="9">
        <f>IF(OR('Rozpočet stavby'!$H49="",'Rozpočet stavby'!$G49=""),"",'Rozpočet stavby'!$H49*'Rozpočet stavby'!$G49)</f>
        <v/>
      </c>
      <c r="J49" s="9">
        <f>IF('Rozpočet stavby'!$H49="","",'Rozpočet stavby'!$H49+'Rozpočet stavby'!$I49)</f>
        <v/>
      </c>
      <c r="K49" s="5" t="n"/>
      <c r="L49" s="10" t="n"/>
      <c r="M49" s="7" t="n"/>
      <c r="N49" s="9">
        <f>IF(OR('Rozpočet stavby'!$M49="",'Rozpočet stavby'!$H49=""),"",'Rozpočet stavby'!$M49-'Rozpočet stavby'!$H49)</f>
        <v/>
      </c>
      <c r="O49" s="11">
        <f>IF('Rozpočet stavby'!$H49="","",IF(OR('Rozpočet stavby'!$M49="",'Rozpočet stavby'!$M49=0),"Nezačaté",IF('Rozpočet stavby'!$M49&lt;='Rozpočet stavby'!$H49,"V rozpočte","Nad rozpočet")))</f>
        <v/>
      </c>
    </row>
    <row r="50">
      <c r="A50" s="4" t="n"/>
      <c r="B50" s="5" t="n"/>
      <c r="C50" s="5" t="n"/>
      <c r="D50" s="4" t="n"/>
      <c r="E50" s="6" t="n"/>
      <c r="F50" s="7" t="n"/>
      <c r="G50" s="12">
        <f>IF('Rozpočet stavby'!$B50="","",IFERROR(VLOOKUP('Rozpočet stavby'!$B50,'Sadzby DPH'!$A$5:$B$104,2,FALSE),""))</f>
        <v/>
      </c>
      <c r="H50" s="13">
        <f>IF(OR('Rozpočet stavby'!$E50="",'Rozpočet stavby'!$F50=""),"",'Rozpočet stavby'!$E50*'Rozpočet stavby'!$F50)</f>
        <v/>
      </c>
      <c r="I50" s="13">
        <f>IF(OR('Rozpočet stavby'!$H50="",'Rozpočet stavby'!$G50=""),"",'Rozpočet stavby'!$H50*'Rozpočet stavby'!$G50)</f>
        <v/>
      </c>
      <c r="J50" s="13">
        <f>IF('Rozpočet stavby'!$H50="","",'Rozpočet stavby'!$H50+'Rozpočet stavby'!$I50)</f>
        <v/>
      </c>
      <c r="K50" s="5" t="n"/>
      <c r="L50" s="10" t="n"/>
      <c r="M50" s="7" t="n"/>
      <c r="N50" s="13">
        <f>IF(OR('Rozpočet stavby'!$M50="",'Rozpočet stavby'!$H50=""),"",'Rozpočet stavby'!$M50-'Rozpočet stavby'!$H50)</f>
        <v/>
      </c>
      <c r="O50" s="14">
        <f>IF('Rozpočet stavby'!$H50="","",IF(OR('Rozpočet stavby'!$M50="",'Rozpočet stavby'!$M50=0),"Nezačaté",IF('Rozpočet stavby'!$M50&lt;='Rozpočet stavby'!$H50,"V rozpočte","Nad rozpočet")))</f>
        <v/>
      </c>
    </row>
    <row r="51">
      <c r="A51" s="4" t="n"/>
      <c r="B51" s="5" t="n"/>
      <c r="C51" s="5" t="n"/>
      <c r="D51" s="4" t="n"/>
      <c r="E51" s="6" t="n"/>
      <c r="F51" s="7" t="n"/>
      <c r="G51" s="8">
        <f>IF('Rozpočet stavby'!$B51="","",IFERROR(VLOOKUP('Rozpočet stavby'!$B51,'Sadzby DPH'!$A$5:$B$104,2,FALSE),""))</f>
        <v/>
      </c>
      <c r="H51" s="9">
        <f>IF(OR('Rozpočet stavby'!$E51="",'Rozpočet stavby'!$F51=""),"",'Rozpočet stavby'!$E51*'Rozpočet stavby'!$F51)</f>
        <v/>
      </c>
      <c r="I51" s="9">
        <f>IF(OR('Rozpočet stavby'!$H51="",'Rozpočet stavby'!$G51=""),"",'Rozpočet stavby'!$H51*'Rozpočet stavby'!$G51)</f>
        <v/>
      </c>
      <c r="J51" s="9">
        <f>IF('Rozpočet stavby'!$H51="","",'Rozpočet stavby'!$H51+'Rozpočet stavby'!$I51)</f>
        <v/>
      </c>
      <c r="K51" s="5" t="n"/>
      <c r="L51" s="10" t="n"/>
      <c r="M51" s="7" t="n"/>
      <c r="N51" s="9">
        <f>IF(OR('Rozpočet stavby'!$M51="",'Rozpočet stavby'!$H51=""),"",'Rozpočet stavby'!$M51-'Rozpočet stavby'!$H51)</f>
        <v/>
      </c>
      <c r="O51" s="11">
        <f>IF('Rozpočet stavby'!$H51="","",IF(OR('Rozpočet stavby'!$M51="",'Rozpočet stavby'!$M51=0),"Nezačaté",IF('Rozpočet stavby'!$M51&lt;='Rozpočet stavby'!$H51,"V rozpočte","Nad rozpočet")))</f>
        <v/>
      </c>
    </row>
    <row r="52">
      <c r="A52" s="4" t="n"/>
      <c r="B52" s="5" t="n"/>
      <c r="C52" s="5" t="n"/>
      <c r="D52" s="4" t="n"/>
      <c r="E52" s="6" t="n"/>
      <c r="F52" s="7" t="n"/>
      <c r="G52" s="12">
        <f>IF('Rozpočet stavby'!$B52="","",IFERROR(VLOOKUP('Rozpočet stavby'!$B52,'Sadzby DPH'!$A$5:$B$104,2,FALSE),""))</f>
        <v/>
      </c>
      <c r="H52" s="13">
        <f>IF(OR('Rozpočet stavby'!$E52="",'Rozpočet stavby'!$F52=""),"",'Rozpočet stavby'!$E52*'Rozpočet stavby'!$F52)</f>
        <v/>
      </c>
      <c r="I52" s="13">
        <f>IF(OR('Rozpočet stavby'!$H52="",'Rozpočet stavby'!$G52=""),"",'Rozpočet stavby'!$H52*'Rozpočet stavby'!$G52)</f>
        <v/>
      </c>
      <c r="J52" s="13">
        <f>IF('Rozpočet stavby'!$H52="","",'Rozpočet stavby'!$H52+'Rozpočet stavby'!$I52)</f>
        <v/>
      </c>
      <c r="K52" s="5" t="n"/>
      <c r="L52" s="10" t="n"/>
      <c r="M52" s="7" t="n"/>
      <c r="N52" s="13">
        <f>IF(OR('Rozpočet stavby'!$M52="",'Rozpočet stavby'!$H52=""),"",'Rozpočet stavby'!$M52-'Rozpočet stavby'!$H52)</f>
        <v/>
      </c>
      <c r="O52" s="14">
        <f>IF('Rozpočet stavby'!$H52="","",IF(OR('Rozpočet stavby'!$M52="",'Rozpočet stavby'!$M52=0),"Nezačaté",IF('Rozpočet stavby'!$M52&lt;='Rozpočet stavby'!$H52,"V rozpočte","Nad rozpočet")))</f>
        <v/>
      </c>
    </row>
    <row r="53">
      <c r="A53" s="4" t="n"/>
      <c r="B53" s="5" t="n"/>
      <c r="C53" s="5" t="n"/>
      <c r="D53" s="4" t="n"/>
      <c r="E53" s="6" t="n"/>
      <c r="F53" s="7" t="n"/>
      <c r="G53" s="8">
        <f>IF('Rozpočet stavby'!$B53="","",IFERROR(VLOOKUP('Rozpočet stavby'!$B53,'Sadzby DPH'!$A$5:$B$104,2,FALSE),""))</f>
        <v/>
      </c>
      <c r="H53" s="9">
        <f>IF(OR('Rozpočet stavby'!$E53="",'Rozpočet stavby'!$F53=""),"",'Rozpočet stavby'!$E53*'Rozpočet stavby'!$F53)</f>
        <v/>
      </c>
      <c r="I53" s="9">
        <f>IF(OR('Rozpočet stavby'!$H53="",'Rozpočet stavby'!$G53=""),"",'Rozpočet stavby'!$H53*'Rozpočet stavby'!$G53)</f>
        <v/>
      </c>
      <c r="J53" s="9">
        <f>IF('Rozpočet stavby'!$H53="","",'Rozpočet stavby'!$H53+'Rozpočet stavby'!$I53)</f>
        <v/>
      </c>
      <c r="K53" s="5" t="n"/>
      <c r="L53" s="10" t="n"/>
      <c r="M53" s="7" t="n"/>
      <c r="N53" s="9">
        <f>IF(OR('Rozpočet stavby'!$M53="",'Rozpočet stavby'!$H53=""),"",'Rozpočet stavby'!$M53-'Rozpočet stavby'!$H53)</f>
        <v/>
      </c>
      <c r="O53" s="11">
        <f>IF('Rozpočet stavby'!$H53="","",IF(OR('Rozpočet stavby'!$M53="",'Rozpočet stavby'!$M53=0),"Nezačaté",IF('Rozpočet stavby'!$M53&lt;='Rozpočet stavby'!$H53,"V rozpočte","Nad rozpočet")))</f>
        <v/>
      </c>
    </row>
    <row r="54">
      <c r="A54" s="4" t="n"/>
      <c r="B54" s="5" t="n"/>
      <c r="C54" s="5" t="n"/>
      <c r="D54" s="4" t="n"/>
      <c r="E54" s="6" t="n"/>
      <c r="F54" s="7" t="n"/>
      <c r="G54" s="12">
        <f>IF('Rozpočet stavby'!$B54="","",IFERROR(VLOOKUP('Rozpočet stavby'!$B54,'Sadzby DPH'!$A$5:$B$104,2,FALSE),""))</f>
        <v/>
      </c>
      <c r="H54" s="13">
        <f>IF(OR('Rozpočet stavby'!$E54="",'Rozpočet stavby'!$F54=""),"",'Rozpočet stavby'!$E54*'Rozpočet stavby'!$F54)</f>
        <v/>
      </c>
      <c r="I54" s="13">
        <f>IF(OR('Rozpočet stavby'!$H54="",'Rozpočet stavby'!$G54=""),"",'Rozpočet stavby'!$H54*'Rozpočet stavby'!$G54)</f>
        <v/>
      </c>
      <c r="J54" s="13">
        <f>IF('Rozpočet stavby'!$H54="","",'Rozpočet stavby'!$H54+'Rozpočet stavby'!$I54)</f>
        <v/>
      </c>
      <c r="K54" s="5" t="n"/>
      <c r="L54" s="10" t="n"/>
      <c r="M54" s="7" t="n"/>
      <c r="N54" s="13">
        <f>IF(OR('Rozpočet stavby'!$M54="",'Rozpočet stavby'!$H54=""),"",'Rozpočet stavby'!$M54-'Rozpočet stavby'!$H54)</f>
        <v/>
      </c>
      <c r="O54" s="14">
        <f>IF('Rozpočet stavby'!$H54="","",IF(OR('Rozpočet stavby'!$M54="",'Rozpočet stavby'!$M54=0),"Nezačaté",IF('Rozpočet stavby'!$M54&lt;='Rozpočet stavby'!$H54,"V rozpočte","Nad rozpočet")))</f>
        <v/>
      </c>
    </row>
    <row r="55">
      <c r="A55" s="4" t="n"/>
      <c r="B55" s="5" t="n"/>
      <c r="C55" s="5" t="n"/>
      <c r="D55" s="4" t="n"/>
      <c r="E55" s="6" t="n"/>
      <c r="F55" s="7" t="n"/>
      <c r="G55" s="8">
        <f>IF('Rozpočet stavby'!$B55="","",IFERROR(VLOOKUP('Rozpočet stavby'!$B55,'Sadzby DPH'!$A$5:$B$104,2,FALSE),""))</f>
        <v/>
      </c>
      <c r="H55" s="9">
        <f>IF(OR('Rozpočet stavby'!$E55="",'Rozpočet stavby'!$F55=""),"",'Rozpočet stavby'!$E55*'Rozpočet stavby'!$F55)</f>
        <v/>
      </c>
      <c r="I55" s="9">
        <f>IF(OR('Rozpočet stavby'!$H55="",'Rozpočet stavby'!$G55=""),"",'Rozpočet stavby'!$H55*'Rozpočet stavby'!$G55)</f>
        <v/>
      </c>
      <c r="J55" s="9">
        <f>IF('Rozpočet stavby'!$H55="","",'Rozpočet stavby'!$H55+'Rozpočet stavby'!$I55)</f>
        <v/>
      </c>
      <c r="K55" s="5" t="n"/>
      <c r="L55" s="10" t="n"/>
      <c r="M55" s="7" t="n"/>
      <c r="N55" s="9">
        <f>IF(OR('Rozpočet stavby'!$M55="",'Rozpočet stavby'!$H55=""),"",'Rozpočet stavby'!$M55-'Rozpočet stavby'!$H55)</f>
        <v/>
      </c>
      <c r="O55" s="11">
        <f>IF('Rozpočet stavby'!$H55="","",IF(OR('Rozpočet stavby'!$M55="",'Rozpočet stavby'!$M55=0),"Nezačaté",IF('Rozpočet stavby'!$M55&lt;='Rozpočet stavby'!$H55,"V rozpočte","Nad rozpočet")))</f>
        <v/>
      </c>
    </row>
    <row r="56">
      <c r="A56" s="4" t="n"/>
      <c r="B56" s="5" t="n"/>
      <c r="C56" s="5" t="n"/>
      <c r="D56" s="4" t="n"/>
      <c r="E56" s="6" t="n"/>
      <c r="F56" s="7" t="n"/>
      <c r="G56" s="12">
        <f>IF('Rozpočet stavby'!$B56="","",IFERROR(VLOOKUP('Rozpočet stavby'!$B56,'Sadzby DPH'!$A$5:$B$104,2,FALSE),""))</f>
        <v/>
      </c>
      <c r="H56" s="13">
        <f>IF(OR('Rozpočet stavby'!$E56="",'Rozpočet stavby'!$F56=""),"",'Rozpočet stavby'!$E56*'Rozpočet stavby'!$F56)</f>
        <v/>
      </c>
      <c r="I56" s="13">
        <f>IF(OR('Rozpočet stavby'!$H56="",'Rozpočet stavby'!$G56=""),"",'Rozpočet stavby'!$H56*'Rozpočet stavby'!$G56)</f>
        <v/>
      </c>
      <c r="J56" s="13">
        <f>IF('Rozpočet stavby'!$H56="","",'Rozpočet stavby'!$H56+'Rozpočet stavby'!$I56)</f>
        <v/>
      </c>
      <c r="K56" s="5" t="n"/>
      <c r="L56" s="10" t="n"/>
      <c r="M56" s="7" t="n"/>
      <c r="N56" s="13">
        <f>IF(OR('Rozpočet stavby'!$M56="",'Rozpočet stavby'!$H56=""),"",'Rozpočet stavby'!$M56-'Rozpočet stavby'!$H56)</f>
        <v/>
      </c>
      <c r="O56" s="14">
        <f>IF('Rozpočet stavby'!$H56="","",IF(OR('Rozpočet stavby'!$M56="",'Rozpočet stavby'!$M56=0),"Nezačaté",IF('Rozpočet stavby'!$M56&lt;='Rozpočet stavby'!$H56,"V rozpočte","Nad rozpočet")))</f>
        <v/>
      </c>
    </row>
    <row r="57">
      <c r="A57" s="4" t="n"/>
      <c r="B57" s="5" t="n"/>
      <c r="C57" s="5" t="n"/>
      <c r="D57" s="4" t="n"/>
      <c r="E57" s="6" t="n"/>
      <c r="F57" s="7" t="n"/>
      <c r="G57" s="8">
        <f>IF('Rozpočet stavby'!$B57="","",IFERROR(VLOOKUP('Rozpočet stavby'!$B57,'Sadzby DPH'!$A$5:$B$104,2,FALSE),""))</f>
        <v/>
      </c>
      <c r="H57" s="9">
        <f>IF(OR('Rozpočet stavby'!$E57="",'Rozpočet stavby'!$F57=""),"",'Rozpočet stavby'!$E57*'Rozpočet stavby'!$F57)</f>
        <v/>
      </c>
      <c r="I57" s="9">
        <f>IF(OR('Rozpočet stavby'!$H57="",'Rozpočet stavby'!$G57=""),"",'Rozpočet stavby'!$H57*'Rozpočet stavby'!$G57)</f>
        <v/>
      </c>
      <c r="J57" s="9">
        <f>IF('Rozpočet stavby'!$H57="","",'Rozpočet stavby'!$H57+'Rozpočet stavby'!$I57)</f>
        <v/>
      </c>
      <c r="K57" s="5" t="n"/>
      <c r="L57" s="10" t="n"/>
      <c r="M57" s="7" t="n"/>
      <c r="N57" s="9">
        <f>IF(OR('Rozpočet stavby'!$M57="",'Rozpočet stavby'!$H57=""),"",'Rozpočet stavby'!$M57-'Rozpočet stavby'!$H57)</f>
        <v/>
      </c>
      <c r="O57" s="11">
        <f>IF('Rozpočet stavby'!$H57="","",IF(OR('Rozpočet stavby'!$M57="",'Rozpočet stavby'!$M57=0),"Nezačaté",IF('Rozpočet stavby'!$M57&lt;='Rozpočet stavby'!$H57,"V rozpočte","Nad rozpočet")))</f>
        <v/>
      </c>
    </row>
    <row r="58">
      <c r="A58" s="4" t="n"/>
      <c r="B58" s="5" t="n"/>
      <c r="C58" s="5" t="n"/>
      <c r="D58" s="4" t="n"/>
      <c r="E58" s="6" t="n"/>
      <c r="F58" s="7" t="n"/>
      <c r="G58" s="12">
        <f>IF('Rozpočet stavby'!$B58="","",IFERROR(VLOOKUP('Rozpočet stavby'!$B58,'Sadzby DPH'!$A$5:$B$104,2,FALSE),""))</f>
        <v/>
      </c>
      <c r="H58" s="13">
        <f>IF(OR('Rozpočet stavby'!$E58="",'Rozpočet stavby'!$F58=""),"",'Rozpočet stavby'!$E58*'Rozpočet stavby'!$F58)</f>
        <v/>
      </c>
      <c r="I58" s="13">
        <f>IF(OR('Rozpočet stavby'!$H58="",'Rozpočet stavby'!$G58=""),"",'Rozpočet stavby'!$H58*'Rozpočet stavby'!$G58)</f>
        <v/>
      </c>
      <c r="J58" s="13">
        <f>IF('Rozpočet stavby'!$H58="","",'Rozpočet stavby'!$H58+'Rozpočet stavby'!$I58)</f>
        <v/>
      </c>
      <c r="K58" s="5" t="n"/>
      <c r="L58" s="10" t="n"/>
      <c r="M58" s="7" t="n"/>
      <c r="N58" s="13">
        <f>IF(OR('Rozpočet stavby'!$M58="",'Rozpočet stavby'!$H58=""),"",'Rozpočet stavby'!$M58-'Rozpočet stavby'!$H58)</f>
        <v/>
      </c>
      <c r="O58" s="14">
        <f>IF('Rozpočet stavby'!$H58="","",IF(OR('Rozpočet stavby'!$M58="",'Rozpočet stavby'!$M58=0),"Nezačaté",IF('Rozpočet stavby'!$M58&lt;='Rozpočet stavby'!$H58,"V rozpočte","Nad rozpočet")))</f>
        <v/>
      </c>
    </row>
    <row r="59">
      <c r="A59" s="4" t="n"/>
      <c r="B59" s="5" t="n"/>
      <c r="C59" s="5" t="n"/>
      <c r="D59" s="4" t="n"/>
      <c r="E59" s="6" t="n"/>
      <c r="F59" s="7" t="n"/>
      <c r="G59" s="8">
        <f>IF('Rozpočet stavby'!$B59="","",IFERROR(VLOOKUP('Rozpočet stavby'!$B59,'Sadzby DPH'!$A$5:$B$104,2,FALSE),""))</f>
        <v/>
      </c>
      <c r="H59" s="9">
        <f>IF(OR('Rozpočet stavby'!$E59="",'Rozpočet stavby'!$F59=""),"",'Rozpočet stavby'!$E59*'Rozpočet stavby'!$F59)</f>
        <v/>
      </c>
      <c r="I59" s="9">
        <f>IF(OR('Rozpočet stavby'!$H59="",'Rozpočet stavby'!$G59=""),"",'Rozpočet stavby'!$H59*'Rozpočet stavby'!$G59)</f>
        <v/>
      </c>
      <c r="J59" s="9">
        <f>IF('Rozpočet stavby'!$H59="","",'Rozpočet stavby'!$H59+'Rozpočet stavby'!$I59)</f>
        <v/>
      </c>
      <c r="K59" s="5" t="n"/>
      <c r="L59" s="10" t="n"/>
      <c r="M59" s="7" t="n"/>
      <c r="N59" s="9">
        <f>IF(OR('Rozpočet stavby'!$M59="",'Rozpočet stavby'!$H59=""),"",'Rozpočet stavby'!$M59-'Rozpočet stavby'!$H59)</f>
        <v/>
      </c>
      <c r="O59" s="11">
        <f>IF('Rozpočet stavby'!$H59="","",IF(OR('Rozpočet stavby'!$M59="",'Rozpočet stavby'!$M59=0),"Nezačaté",IF('Rozpočet stavby'!$M59&lt;='Rozpočet stavby'!$H59,"V rozpočte","Nad rozpočet")))</f>
        <v/>
      </c>
    </row>
    <row r="60">
      <c r="A60" s="4" t="n"/>
      <c r="B60" s="5" t="n"/>
      <c r="C60" s="5" t="n"/>
      <c r="D60" s="4" t="n"/>
      <c r="E60" s="6" t="n"/>
      <c r="F60" s="7" t="n"/>
      <c r="G60" s="12">
        <f>IF('Rozpočet stavby'!$B60="","",IFERROR(VLOOKUP('Rozpočet stavby'!$B60,'Sadzby DPH'!$A$5:$B$104,2,FALSE),""))</f>
        <v/>
      </c>
      <c r="H60" s="13">
        <f>IF(OR('Rozpočet stavby'!$E60="",'Rozpočet stavby'!$F60=""),"",'Rozpočet stavby'!$E60*'Rozpočet stavby'!$F60)</f>
        <v/>
      </c>
      <c r="I60" s="13">
        <f>IF(OR('Rozpočet stavby'!$H60="",'Rozpočet stavby'!$G60=""),"",'Rozpočet stavby'!$H60*'Rozpočet stavby'!$G60)</f>
        <v/>
      </c>
      <c r="J60" s="13">
        <f>IF('Rozpočet stavby'!$H60="","",'Rozpočet stavby'!$H60+'Rozpočet stavby'!$I60)</f>
        <v/>
      </c>
      <c r="K60" s="5" t="n"/>
      <c r="L60" s="10" t="n"/>
      <c r="M60" s="7" t="n"/>
      <c r="N60" s="13">
        <f>IF(OR('Rozpočet stavby'!$M60="",'Rozpočet stavby'!$H60=""),"",'Rozpočet stavby'!$M60-'Rozpočet stavby'!$H60)</f>
        <v/>
      </c>
      <c r="O60" s="14">
        <f>IF('Rozpočet stavby'!$H60="","",IF(OR('Rozpočet stavby'!$M60="",'Rozpočet stavby'!$M60=0),"Nezačaté",IF('Rozpočet stavby'!$M60&lt;='Rozpočet stavby'!$H60,"V rozpočte","Nad rozpočet")))</f>
        <v/>
      </c>
    </row>
    <row r="61">
      <c r="A61" s="4" t="n"/>
      <c r="B61" s="5" t="n"/>
      <c r="C61" s="5" t="n"/>
      <c r="D61" s="4" t="n"/>
      <c r="E61" s="6" t="n"/>
      <c r="F61" s="7" t="n"/>
      <c r="G61" s="8">
        <f>IF('Rozpočet stavby'!$B61="","",IFERROR(VLOOKUP('Rozpočet stavby'!$B61,'Sadzby DPH'!$A$5:$B$104,2,FALSE),""))</f>
        <v/>
      </c>
      <c r="H61" s="9">
        <f>IF(OR('Rozpočet stavby'!$E61="",'Rozpočet stavby'!$F61=""),"",'Rozpočet stavby'!$E61*'Rozpočet stavby'!$F61)</f>
        <v/>
      </c>
      <c r="I61" s="9">
        <f>IF(OR('Rozpočet stavby'!$H61="",'Rozpočet stavby'!$G61=""),"",'Rozpočet stavby'!$H61*'Rozpočet stavby'!$G61)</f>
        <v/>
      </c>
      <c r="J61" s="9">
        <f>IF('Rozpočet stavby'!$H61="","",'Rozpočet stavby'!$H61+'Rozpočet stavby'!$I61)</f>
        <v/>
      </c>
      <c r="K61" s="5" t="n"/>
      <c r="L61" s="10" t="n"/>
      <c r="M61" s="7" t="n"/>
      <c r="N61" s="9">
        <f>IF(OR('Rozpočet stavby'!$M61="",'Rozpočet stavby'!$H61=""),"",'Rozpočet stavby'!$M61-'Rozpočet stavby'!$H61)</f>
        <v/>
      </c>
      <c r="O61" s="11">
        <f>IF('Rozpočet stavby'!$H61="","",IF(OR('Rozpočet stavby'!$M61="",'Rozpočet stavby'!$M61=0),"Nezačaté",IF('Rozpočet stavby'!$M61&lt;='Rozpočet stavby'!$H61,"V rozpočte","Nad rozpočet")))</f>
        <v/>
      </c>
    </row>
    <row r="62">
      <c r="A62" s="4" t="n"/>
      <c r="B62" s="5" t="n"/>
      <c r="C62" s="5" t="n"/>
      <c r="D62" s="4" t="n"/>
      <c r="E62" s="6" t="n"/>
      <c r="F62" s="7" t="n"/>
      <c r="G62" s="12">
        <f>IF('Rozpočet stavby'!$B62="","",IFERROR(VLOOKUP('Rozpočet stavby'!$B62,'Sadzby DPH'!$A$5:$B$104,2,FALSE),""))</f>
        <v/>
      </c>
      <c r="H62" s="13">
        <f>IF(OR('Rozpočet stavby'!$E62="",'Rozpočet stavby'!$F62=""),"",'Rozpočet stavby'!$E62*'Rozpočet stavby'!$F62)</f>
        <v/>
      </c>
      <c r="I62" s="13">
        <f>IF(OR('Rozpočet stavby'!$H62="",'Rozpočet stavby'!$G62=""),"",'Rozpočet stavby'!$H62*'Rozpočet stavby'!$G62)</f>
        <v/>
      </c>
      <c r="J62" s="13">
        <f>IF('Rozpočet stavby'!$H62="","",'Rozpočet stavby'!$H62+'Rozpočet stavby'!$I62)</f>
        <v/>
      </c>
      <c r="K62" s="5" t="n"/>
      <c r="L62" s="10" t="n"/>
      <c r="M62" s="7" t="n"/>
      <c r="N62" s="13">
        <f>IF(OR('Rozpočet stavby'!$M62="",'Rozpočet stavby'!$H62=""),"",'Rozpočet stavby'!$M62-'Rozpočet stavby'!$H62)</f>
        <v/>
      </c>
      <c r="O62" s="14">
        <f>IF('Rozpočet stavby'!$H62="","",IF(OR('Rozpočet stavby'!$M62="",'Rozpočet stavby'!$M62=0),"Nezačaté",IF('Rozpočet stavby'!$M62&lt;='Rozpočet stavby'!$H62,"V rozpočte","Nad rozpočet")))</f>
        <v/>
      </c>
    </row>
    <row r="63">
      <c r="A63" s="4" t="n"/>
      <c r="B63" s="5" t="n"/>
      <c r="C63" s="5" t="n"/>
      <c r="D63" s="4" t="n"/>
      <c r="E63" s="6" t="n"/>
      <c r="F63" s="7" t="n"/>
      <c r="G63" s="8">
        <f>IF('Rozpočet stavby'!$B63="","",IFERROR(VLOOKUP('Rozpočet stavby'!$B63,'Sadzby DPH'!$A$5:$B$104,2,FALSE),""))</f>
        <v/>
      </c>
      <c r="H63" s="9">
        <f>IF(OR('Rozpočet stavby'!$E63="",'Rozpočet stavby'!$F63=""),"",'Rozpočet stavby'!$E63*'Rozpočet stavby'!$F63)</f>
        <v/>
      </c>
      <c r="I63" s="9">
        <f>IF(OR('Rozpočet stavby'!$H63="",'Rozpočet stavby'!$G63=""),"",'Rozpočet stavby'!$H63*'Rozpočet stavby'!$G63)</f>
        <v/>
      </c>
      <c r="J63" s="9">
        <f>IF('Rozpočet stavby'!$H63="","",'Rozpočet stavby'!$H63+'Rozpočet stavby'!$I63)</f>
        <v/>
      </c>
      <c r="K63" s="5" t="n"/>
      <c r="L63" s="10" t="n"/>
      <c r="M63" s="7" t="n"/>
      <c r="N63" s="9">
        <f>IF(OR('Rozpočet stavby'!$M63="",'Rozpočet stavby'!$H63=""),"",'Rozpočet stavby'!$M63-'Rozpočet stavby'!$H63)</f>
        <v/>
      </c>
      <c r="O63" s="11">
        <f>IF('Rozpočet stavby'!$H63="","",IF(OR('Rozpočet stavby'!$M63="",'Rozpočet stavby'!$M63=0),"Nezačaté",IF('Rozpočet stavby'!$M63&lt;='Rozpočet stavby'!$H63,"V rozpočte","Nad rozpočet")))</f>
        <v/>
      </c>
    </row>
    <row r="64">
      <c r="A64" s="4" t="n"/>
      <c r="B64" s="5" t="n"/>
      <c r="C64" s="5" t="n"/>
      <c r="D64" s="4" t="n"/>
      <c r="E64" s="6" t="n"/>
      <c r="F64" s="7" t="n"/>
      <c r="G64" s="12">
        <f>IF('Rozpočet stavby'!$B64="","",IFERROR(VLOOKUP('Rozpočet stavby'!$B64,'Sadzby DPH'!$A$5:$B$104,2,FALSE),""))</f>
        <v/>
      </c>
      <c r="H64" s="13">
        <f>IF(OR('Rozpočet stavby'!$E64="",'Rozpočet stavby'!$F64=""),"",'Rozpočet stavby'!$E64*'Rozpočet stavby'!$F64)</f>
        <v/>
      </c>
      <c r="I64" s="13">
        <f>IF(OR('Rozpočet stavby'!$H64="",'Rozpočet stavby'!$G64=""),"",'Rozpočet stavby'!$H64*'Rozpočet stavby'!$G64)</f>
        <v/>
      </c>
      <c r="J64" s="13">
        <f>IF('Rozpočet stavby'!$H64="","",'Rozpočet stavby'!$H64+'Rozpočet stavby'!$I64)</f>
        <v/>
      </c>
      <c r="K64" s="5" t="n"/>
      <c r="L64" s="10" t="n"/>
      <c r="M64" s="7" t="n"/>
      <c r="N64" s="13">
        <f>IF(OR('Rozpočet stavby'!$M64="",'Rozpočet stavby'!$H64=""),"",'Rozpočet stavby'!$M64-'Rozpočet stavby'!$H64)</f>
        <v/>
      </c>
      <c r="O64" s="14">
        <f>IF('Rozpočet stavby'!$H64="","",IF(OR('Rozpočet stavby'!$M64="",'Rozpočet stavby'!$M64=0),"Nezačaté",IF('Rozpočet stavby'!$M64&lt;='Rozpočet stavby'!$H64,"V rozpočte","Nad rozpočet")))</f>
        <v/>
      </c>
    </row>
    <row r="65">
      <c r="A65" s="4" t="n"/>
      <c r="B65" s="5" t="n"/>
      <c r="C65" s="5" t="n"/>
      <c r="D65" s="4" t="n"/>
      <c r="E65" s="6" t="n"/>
      <c r="F65" s="7" t="n"/>
      <c r="G65" s="8">
        <f>IF('Rozpočet stavby'!$B65="","",IFERROR(VLOOKUP('Rozpočet stavby'!$B65,'Sadzby DPH'!$A$5:$B$104,2,FALSE),""))</f>
        <v/>
      </c>
      <c r="H65" s="9">
        <f>IF(OR('Rozpočet stavby'!$E65="",'Rozpočet stavby'!$F65=""),"",'Rozpočet stavby'!$E65*'Rozpočet stavby'!$F65)</f>
        <v/>
      </c>
      <c r="I65" s="9">
        <f>IF(OR('Rozpočet stavby'!$H65="",'Rozpočet stavby'!$G65=""),"",'Rozpočet stavby'!$H65*'Rozpočet stavby'!$G65)</f>
        <v/>
      </c>
      <c r="J65" s="9">
        <f>IF('Rozpočet stavby'!$H65="","",'Rozpočet stavby'!$H65+'Rozpočet stavby'!$I65)</f>
        <v/>
      </c>
      <c r="K65" s="5" t="n"/>
      <c r="L65" s="10" t="n"/>
      <c r="M65" s="7" t="n"/>
      <c r="N65" s="9">
        <f>IF(OR('Rozpočet stavby'!$M65="",'Rozpočet stavby'!$H65=""),"",'Rozpočet stavby'!$M65-'Rozpočet stavby'!$H65)</f>
        <v/>
      </c>
      <c r="O65" s="11">
        <f>IF('Rozpočet stavby'!$H65="","",IF(OR('Rozpočet stavby'!$M65="",'Rozpočet stavby'!$M65=0),"Nezačaté",IF('Rozpočet stavby'!$M65&lt;='Rozpočet stavby'!$H65,"V rozpočte","Nad rozpočet")))</f>
        <v/>
      </c>
    </row>
    <row r="66">
      <c r="A66" s="4" t="n"/>
      <c r="B66" s="5" t="n"/>
      <c r="C66" s="5" t="n"/>
      <c r="D66" s="4" t="n"/>
      <c r="E66" s="6" t="n"/>
      <c r="F66" s="7" t="n"/>
      <c r="G66" s="12">
        <f>IF('Rozpočet stavby'!$B66="","",IFERROR(VLOOKUP('Rozpočet stavby'!$B66,'Sadzby DPH'!$A$5:$B$104,2,FALSE),""))</f>
        <v/>
      </c>
      <c r="H66" s="13">
        <f>IF(OR('Rozpočet stavby'!$E66="",'Rozpočet stavby'!$F66=""),"",'Rozpočet stavby'!$E66*'Rozpočet stavby'!$F66)</f>
        <v/>
      </c>
      <c r="I66" s="13">
        <f>IF(OR('Rozpočet stavby'!$H66="",'Rozpočet stavby'!$G66=""),"",'Rozpočet stavby'!$H66*'Rozpočet stavby'!$G66)</f>
        <v/>
      </c>
      <c r="J66" s="13">
        <f>IF('Rozpočet stavby'!$H66="","",'Rozpočet stavby'!$H66+'Rozpočet stavby'!$I66)</f>
        <v/>
      </c>
      <c r="K66" s="5" t="n"/>
      <c r="L66" s="10" t="n"/>
      <c r="M66" s="7" t="n"/>
      <c r="N66" s="13">
        <f>IF(OR('Rozpočet stavby'!$M66="",'Rozpočet stavby'!$H66=""),"",'Rozpočet stavby'!$M66-'Rozpočet stavby'!$H66)</f>
        <v/>
      </c>
      <c r="O66" s="14">
        <f>IF('Rozpočet stavby'!$H66="","",IF(OR('Rozpočet stavby'!$M66="",'Rozpočet stavby'!$M66=0),"Nezačaté",IF('Rozpočet stavby'!$M66&lt;='Rozpočet stavby'!$H66,"V rozpočte","Nad rozpočet")))</f>
        <v/>
      </c>
    </row>
    <row r="67">
      <c r="A67" s="4" t="n"/>
      <c r="B67" s="5" t="n"/>
      <c r="C67" s="5" t="n"/>
      <c r="D67" s="4" t="n"/>
      <c r="E67" s="6" t="n"/>
      <c r="F67" s="7" t="n"/>
      <c r="G67" s="8">
        <f>IF('Rozpočet stavby'!$B67="","",IFERROR(VLOOKUP('Rozpočet stavby'!$B67,'Sadzby DPH'!$A$5:$B$104,2,FALSE),""))</f>
        <v/>
      </c>
      <c r="H67" s="9">
        <f>IF(OR('Rozpočet stavby'!$E67="",'Rozpočet stavby'!$F67=""),"",'Rozpočet stavby'!$E67*'Rozpočet stavby'!$F67)</f>
        <v/>
      </c>
      <c r="I67" s="9">
        <f>IF(OR('Rozpočet stavby'!$H67="",'Rozpočet stavby'!$G67=""),"",'Rozpočet stavby'!$H67*'Rozpočet stavby'!$G67)</f>
        <v/>
      </c>
      <c r="J67" s="9">
        <f>IF('Rozpočet stavby'!$H67="","",'Rozpočet stavby'!$H67+'Rozpočet stavby'!$I67)</f>
        <v/>
      </c>
      <c r="K67" s="5" t="n"/>
      <c r="L67" s="10" t="n"/>
      <c r="M67" s="7" t="n"/>
      <c r="N67" s="9">
        <f>IF(OR('Rozpočet stavby'!$M67="",'Rozpočet stavby'!$H67=""),"",'Rozpočet stavby'!$M67-'Rozpočet stavby'!$H67)</f>
        <v/>
      </c>
      <c r="O67" s="11">
        <f>IF('Rozpočet stavby'!$H67="","",IF(OR('Rozpočet stavby'!$M67="",'Rozpočet stavby'!$M67=0),"Nezačaté",IF('Rozpočet stavby'!$M67&lt;='Rozpočet stavby'!$H67,"V rozpočte","Nad rozpočet")))</f>
        <v/>
      </c>
    </row>
    <row r="68">
      <c r="A68" s="4" t="n"/>
      <c r="B68" s="5" t="n"/>
      <c r="C68" s="5" t="n"/>
      <c r="D68" s="4" t="n"/>
      <c r="E68" s="6" t="n"/>
      <c r="F68" s="7" t="n"/>
      <c r="G68" s="12">
        <f>IF('Rozpočet stavby'!$B68="","",IFERROR(VLOOKUP('Rozpočet stavby'!$B68,'Sadzby DPH'!$A$5:$B$104,2,FALSE),""))</f>
        <v/>
      </c>
      <c r="H68" s="13">
        <f>IF(OR('Rozpočet stavby'!$E68="",'Rozpočet stavby'!$F68=""),"",'Rozpočet stavby'!$E68*'Rozpočet stavby'!$F68)</f>
        <v/>
      </c>
      <c r="I68" s="13">
        <f>IF(OR('Rozpočet stavby'!$H68="",'Rozpočet stavby'!$G68=""),"",'Rozpočet stavby'!$H68*'Rozpočet stavby'!$G68)</f>
        <v/>
      </c>
      <c r="J68" s="13">
        <f>IF('Rozpočet stavby'!$H68="","",'Rozpočet stavby'!$H68+'Rozpočet stavby'!$I68)</f>
        <v/>
      </c>
      <c r="K68" s="5" t="n"/>
      <c r="L68" s="10" t="n"/>
      <c r="M68" s="7" t="n"/>
      <c r="N68" s="13">
        <f>IF(OR('Rozpočet stavby'!$M68="",'Rozpočet stavby'!$H68=""),"",'Rozpočet stavby'!$M68-'Rozpočet stavby'!$H68)</f>
        <v/>
      </c>
      <c r="O68" s="14">
        <f>IF('Rozpočet stavby'!$H68="","",IF(OR('Rozpočet stavby'!$M68="",'Rozpočet stavby'!$M68=0),"Nezačaté",IF('Rozpočet stavby'!$M68&lt;='Rozpočet stavby'!$H68,"V rozpočte","Nad rozpočet")))</f>
        <v/>
      </c>
    </row>
    <row r="69">
      <c r="A69" s="4" t="n"/>
      <c r="B69" s="5" t="n"/>
      <c r="C69" s="5" t="n"/>
      <c r="D69" s="4" t="n"/>
      <c r="E69" s="6" t="n"/>
      <c r="F69" s="7" t="n"/>
      <c r="G69" s="8">
        <f>IF('Rozpočet stavby'!$B69="","",IFERROR(VLOOKUP('Rozpočet stavby'!$B69,'Sadzby DPH'!$A$5:$B$104,2,FALSE),""))</f>
        <v/>
      </c>
      <c r="H69" s="9">
        <f>IF(OR('Rozpočet stavby'!$E69="",'Rozpočet stavby'!$F69=""),"",'Rozpočet stavby'!$E69*'Rozpočet stavby'!$F69)</f>
        <v/>
      </c>
      <c r="I69" s="9">
        <f>IF(OR('Rozpočet stavby'!$H69="",'Rozpočet stavby'!$G69=""),"",'Rozpočet stavby'!$H69*'Rozpočet stavby'!$G69)</f>
        <v/>
      </c>
      <c r="J69" s="9">
        <f>IF('Rozpočet stavby'!$H69="","",'Rozpočet stavby'!$H69+'Rozpočet stavby'!$I69)</f>
        <v/>
      </c>
      <c r="K69" s="5" t="n"/>
      <c r="L69" s="10" t="n"/>
      <c r="M69" s="7" t="n"/>
      <c r="N69" s="9">
        <f>IF(OR('Rozpočet stavby'!$M69="",'Rozpočet stavby'!$H69=""),"",'Rozpočet stavby'!$M69-'Rozpočet stavby'!$H69)</f>
        <v/>
      </c>
      <c r="O69" s="11">
        <f>IF('Rozpočet stavby'!$H69="","",IF(OR('Rozpočet stavby'!$M69="",'Rozpočet stavby'!$M69=0),"Nezačaté",IF('Rozpočet stavby'!$M69&lt;='Rozpočet stavby'!$H69,"V rozpočte","Nad rozpočet")))</f>
        <v/>
      </c>
    </row>
    <row r="70">
      <c r="A70" s="4" t="n"/>
      <c r="B70" s="5" t="n"/>
      <c r="C70" s="5" t="n"/>
      <c r="D70" s="4" t="n"/>
      <c r="E70" s="6" t="n"/>
      <c r="F70" s="7" t="n"/>
      <c r="G70" s="12">
        <f>IF('Rozpočet stavby'!$B70="","",IFERROR(VLOOKUP('Rozpočet stavby'!$B70,'Sadzby DPH'!$A$5:$B$104,2,FALSE),""))</f>
        <v/>
      </c>
      <c r="H70" s="13">
        <f>IF(OR('Rozpočet stavby'!$E70="",'Rozpočet stavby'!$F70=""),"",'Rozpočet stavby'!$E70*'Rozpočet stavby'!$F70)</f>
        <v/>
      </c>
      <c r="I70" s="13">
        <f>IF(OR('Rozpočet stavby'!$H70="",'Rozpočet stavby'!$G70=""),"",'Rozpočet stavby'!$H70*'Rozpočet stavby'!$G70)</f>
        <v/>
      </c>
      <c r="J70" s="13">
        <f>IF('Rozpočet stavby'!$H70="","",'Rozpočet stavby'!$H70+'Rozpočet stavby'!$I70)</f>
        <v/>
      </c>
      <c r="K70" s="5" t="n"/>
      <c r="L70" s="10" t="n"/>
      <c r="M70" s="7" t="n"/>
      <c r="N70" s="13">
        <f>IF(OR('Rozpočet stavby'!$M70="",'Rozpočet stavby'!$H70=""),"",'Rozpočet stavby'!$M70-'Rozpočet stavby'!$H70)</f>
        <v/>
      </c>
      <c r="O70" s="14">
        <f>IF('Rozpočet stavby'!$H70="","",IF(OR('Rozpočet stavby'!$M70="",'Rozpočet stavby'!$M70=0),"Nezačaté",IF('Rozpočet stavby'!$M70&lt;='Rozpočet stavby'!$H70,"V rozpočte","Nad rozpočet")))</f>
        <v/>
      </c>
    </row>
    <row r="71">
      <c r="A71" s="4" t="n"/>
      <c r="B71" s="5" t="n"/>
      <c r="C71" s="5" t="n"/>
      <c r="D71" s="4" t="n"/>
      <c r="E71" s="6" t="n"/>
      <c r="F71" s="7" t="n"/>
      <c r="G71" s="8">
        <f>IF('Rozpočet stavby'!$B71="","",IFERROR(VLOOKUP('Rozpočet stavby'!$B71,'Sadzby DPH'!$A$5:$B$104,2,FALSE),""))</f>
        <v/>
      </c>
      <c r="H71" s="9">
        <f>IF(OR('Rozpočet stavby'!$E71="",'Rozpočet stavby'!$F71=""),"",'Rozpočet stavby'!$E71*'Rozpočet stavby'!$F71)</f>
        <v/>
      </c>
      <c r="I71" s="9">
        <f>IF(OR('Rozpočet stavby'!$H71="",'Rozpočet stavby'!$G71=""),"",'Rozpočet stavby'!$H71*'Rozpočet stavby'!$G71)</f>
        <v/>
      </c>
      <c r="J71" s="9">
        <f>IF('Rozpočet stavby'!$H71="","",'Rozpočet stavby'!$H71+'Rozpočet stavby'!$I71)</f>
        <v/>
      </c>
      <c r="K71" s="5" t="n"/>
      <c r="L71" s="10" t="n"/>
      <c r="M71" s="7" t="n"/>
      <c r="N71" s="9">
        <f>IF(OR('Rozpočet stavby'!$M71="",'Rozpočet stavby'!$H71=""),"",'Rozpočet stavby'!$M71-'Rozpočet stavby'!$H71)</f>
        <v/>
      </c>
      <c r="O71" s="11">
        <f>IF('Rozpočet stavby'!$H71="","",IF(OR('Rozpočet stavby'!$M71="",'Rozpočet stavby'!$M71=0),"Nezačaté",IF('Rozpočet stavby'!$M71&lt;='Rozpočet stavby'!$H71,"V rozpočte","Nad rozpočet")))</f>
        <v/>
      </c>
    </row>
    <row r="72">
      <c r="A72" s="4" t="n"/>
      <c r="B72" s="5" t="n"/>
      <c r="C72" s="5" t="n"/>
      <c r="D72" s="4" t="n"/>
      <c r="E72" s="6" t="n"/>
      <c r="F72" s="7" t="n"/>
      <c r="G72" s="12">
        <f>IF('Rozpočet stavby'!$B72="","",IFERROR(VLOOKUP('Rozpočet stavby'!$B72,'Sadzby DPH'!$A$5:$B$104,2,FALSE),""))</f>
        <v/>
      </c>
      <c r="H72" s="13">
        <f>IF(OR('Rozpočet stavby'!$E72="",'Rozpočet stavby'!$F72=""),"",'Rozpočet stavby'!$E72*'Rozpočet stavby'!$F72)</f>
        <v/>
      </c>
      <c r="I72" s="13">
        <f>IF(OR('Rozpočet stavby'!$H72="",'Rozpočet stavby'!$G72=""),"",'Rozpočet stavby'!$H72*'Rozpočet stavby'!$G72)</f>
        <v/>
      </c>
      <c r="J72" s="13">
        <f>IF('Rozpočet stavby'!$H72="","",'Rozpočet stavby'!$H72+'Rozpočet stavby'!$I72)</f>
        <v/>
      </c>
      <c r="K72" s="5" t="n"/>
      <c r="L72" s="10" t="n"/>
      <c r="M72" s="7" t="n"/>
      <c r="N72" s="13">
        <f>IF(OR('Rozpočet stavby'!$M72="",'Rozpočet stavby'!$H72=""),"",'Rozpočet stavby'!$M72-'Rozpočet stavby'!$H72)</f>
        <v/>
      </c>
      <c r="O72" s="14">
        <f>IF('Rozpočet stavby'!$H72="","",IF(OR('Rozpočet stavby'!$M72="",'Rozpočet stavby'!$M72=0),"Nezačaté",IF('Rozpočet stavby'!$M72&lt;='Rozpočet stavby'!$H72,"V rozpočte","Nad rozpočet")))</f>
        <v/>
      </c>
    </row>
    <row r="73">
      <c r="A73" s="4" t="n"/>
      <c r="B73" s="5" t="n"/>
      <c r="C73" s="5" t="n"/>
      <c r="D73" s="4" t="n"/>
      <c r="E73" s="6" t="n"/>
      <c r="F73" s="7" t="n"/>
      <c r="G73" s="8">
        <f>IF('Rozpočet stavby'!$B73="","",IFERROR(VLOOKUP('Rozpočet stavby'!$B73,'Sadzby DPH'!$A$5:$B$104,2,FALSE),""))</f>
        <v/>
      </c>
      <c r="H73" s="9">
        <f>IF(OR('Rozpočet stavby'!$E73="",'Rozpočet stavby'!$F73=""),"",'Rozpočet stavby'!$E73*'Rozpočet stavby'!$F73)</f>
        <v/>
      </c>
      <c r="I73" s="9">
        <f>IF(OR('Rozpočet stavby'!$H73="",'Rozpočet stavby'!$G73=""),"",'Rozpočet stavby'!$H73*'Rozpočet stavby'!$G73)</f>
        <v/>
      </c>
      <c r="J73" s="9">
        <f>IF('Rozpočet stavby'!$H73="","",'Rozpočet stavby'!$H73+'Rozpočet stavby'!$I73)</f>
        <v/>
      </c>
      <c r="K73" s="5" t="n"/>
      <c r="L73" s="10" t="n"/>
      <c r="M73" s="7" t="n"/>
      <c r="N73" s="9">
        <f>IF(OR('Rozpočet stavby'!$M73="",'Rozpočet stavby'!$H73=""),"",'Rozpočet stavby'!$M73-'Rozpočet stavby'!$H73)</f>
        <v/>
      </c>
      <c r="O73" s="11">
        <f>IF('Rozpočet stavby'!$H73="","",IF(OR('Rozpočet stavby'!$M73="",'Rozpočet stavby'!$M73=0),"Nezačaté",IF('Rozpočet stavby'!$M73&lt;='Rozpočet stavby'!$H73,"V rozpočte","Nad rozpočet")))</f>
        <v/>
      </c>
    </row>
    <row r="74">
      <c r="A74" s="4" t="n"/>
      <c r="B74" s="5" t="n"/>
      <c r="C74" s="5" t="n"/>
      <c r="D74" s="4" t="n"/>
      <c r="E74" s="6" t="n"/>
      <c r="F74" s="7" t="n"/>
      <c r="G74" s="12">
        <f>IF('Rozpočet stavby'!$B74="","",IFERROR(VLOOKUP('Rozpočet stavby'!$B74,'Sadzby DPH'!$A$5:$B$104,2,FALSE),""))</f>
        <v/>
      </c>
      <c r="H74" s="13">
        <f>IF(OR('Rozpočet stavby'!$E74="",'Rozpočet stavby'!$F74=""),"",'Rozpočet stavby'!$E74*'Rozpočet stavby'!$F74)</f>
        <v/>
      </c>
      <c r="I74" s="13">
        <f>IF(OR('Rozpočet stavby'!$H74="",'Rozpočet stavby'!$G74=""),"",'Rozpočet stavby'!$H74*'Rozpočet stavby'!$G74)</f>
        <v/>
      </c>
      <c r="J74" s="13">
        <f>IF('Rozpočet stavby'!$H74="","",'Rozpočet stavby'!$H74+'Rozpočet stavby'!$I74)</f>
        <v/>
      </c>
      <c r="K74" s="5" t="n"/>
      <c r="L74" s="10" t="n"/>
      <c r="M74" s="7" t="n"/>
      <c r="N74" s="13">
        <f>IF(OR('Rozpočet stavby'!$M74="",'Rozpočet stavby'!$H74=""),"",'Rozpočet stavby'!$M74-'Rozpočet stavby'!$H74)</f>
        <v/>
      </c>
      <c r="O74" s="14">
        <f>IF('Rozpočet stavby'!$H74="","",IF(OR('Rozpočet stavby'!$M74="",'Rozpočet stavby'!$M74=0),"Nezačaté",IF('Rozpočet stavby'!$M74&lt;='Rozpočet stavby'!$H74,"V rozpočte","Nad rozpočet")))</f>
        <v/>
      </c>
    </row>
    <row r="75">
      <c r="A75" s="4" t="n"/>
      <c r="B75" s="5" t="n"/>
      <c r="C75" s="5" t="n"/>
      <c r="D75" s="4" t="n"/>
      <c r="E75" s="6" t="n"/>
      <c r="F75" s="7" t="n"/>
      <c r="G75" s="8">
        <f>IF('Rozpočet stavby'!$B75="","",IFERROR(VLOOKUP('Rozpočet stavby'!$B75,'Sadzby DPH'!$A$5:$B$104,2,FALSE),""))</f>
        <v/>
      </c>
      <c r="H75" s="9">
        <f>IF(OR('Rozpočet stavby'!$E75="",'Rozpočet stavby'!$F75=""),"",'Rozpočet stavby'!$E75*'Rozpočet stavby'!$F75)</f>
        <v/>
      </c>
      <c r="I75" s="9">
        <f>IF(OR('Rozpočet stavby'!$H75="",'Rozpočet stavby'!$G75=""),"",'Rozpočet stavby'!$H75*'Rozpočet stavby'!$G75)</f>
        <v/>
      </c>
      <c r="J75" s="9">
        <f>IF('Rozpočet stavby'!$H75="","",'Rozpočet stavby'!$H75+'Rozpočet stavby'!$I75)</f>
        <v/>
      </c>
      <c r="K75" s="5" t="n"/>
      <c r="L75" s="10" t="n"/>
      <c r="M75" s="7" t="n"/>
      <c r="N75" s="9">
        <f>IF(OR('Rozpočet stavby'!$M75="",'Rozpočet stavby'!$H75=""),"",'Rozpočet stavby'!$M75-'Rozpočet stavby'!$H75)</f>
        <v/>
      </c>
      <c r="O75" s="11">
        <f>IF('Rozpočet stavby'!$H75="","",IF(OR('Rozpočet stavby'!$M75="",'Rozpočet stavby'!$M75=0),"Nezačaté",IF('Rozpočet stavby'!$M75&lt;='Rozpočet stavby'!$H75,"V rozpočte","Nad rozpočet")))</f>
        <v/>
      </c>
    </row>
    <row r="76">
      <c r="A76" s="4" t="n"/>
      <c r="B76" s="5" t="n"/>
      <c r="C76" s="5" t="n"/>
      <c r="D76" s="4" t="n"/>
      <c r="E76" s="6" t="n"/>
      <c r="F76" s="7" t="n"/>
      <c r="G76" s="12">
        <f>IF('Rozpočet stavby'!$B76="","",IFERROR(VLOOKUP('Rozpočet stavby'!$B76,'Sadzby DPH'!$A$5:$B$104,2,FALSE),""))</f>
        <v/>
      </c>
      <c r="H76" s="13">
        <f>IF(OR('Rozpočet stavby'!$E76="",'Rozpočet stavby'!$F76=""),"",'Rozpočet stavby'!$E76*'Rozpočet stavby'!$F76)</f>
        <v/>
      </c>
      <c r="I76" s="13">
        <f>IF(OR('Rozpočet stavby'!$H76="",'Rozpočet stavby'!$G76=""),"",'Rozpočet stavby'!$H76*'Rozpočet stavby'!$G76)</f>
        <v/>
      </c>
      <c r="J76" s="13">
        <f>IF('Rozpočet stavby'!$H76="","",'Rozpočet stavby'!$H76+'Rozpočet stavby'!$I76)</f>
        <v/>
      </c>
      <c r="K76" s="5" t="n"/>
      <c r="L76" s="10" t="n"/>
      <c r="M76" s="7" t="n"/>
      <c r="N76" s="13">
        <f>IF(OR('Rozpočet stavby'!$M76="",'Rozpočet stavby'!$H76=""),"",'Rozpočet stavby'!$M76-'Rozpočet stavby'!$H76)</f>
        <v/>
      </c>
      <c r="O76" s="14">
        <f>IF('Rozpočet stavby'!$H76="","",IF(OR('Rozpočet stavby'!$M76="",'Rozpočet stavby'!$M76=0),"Nezačaté",IF('Rozpočet stavby'!$M76&lt;='Rozpočet stavby'!$H76,"V rozpočte","Nad rozpočet")))</f>
        <v/>
      </c>
    </row>
    <row r="77">
      <c r="A77" s="4" t="n"/>
      <c r="B77" s="5" t="n"/>
      <c r="C77" s="5" t="n"/>
      <c r="D77" s="4" t="n"/>
      <c r="E77" s="6" t="n"/>
      <c r="F77" s="7" t="n"/>
      <c r="G77" s="8">
        <f>IF('Rozpočet stavby'!$B77="","",IFERROR(VLOOKUP('Rozpočet stavby'!$B77,'Sadzby DPH'!$A$5:$B$104,2,FALSE),""))</f>
        <v/>
      </c>
      <c r="H77" s="9">
        <f>IF(OR('Rozpočet stavby'!$E77="",'Rozpočet stavby'!$F77=""),"",'Rozpočet stavby'!$E77*'Rozpočet stavby'!$F77)</f>
        <v/>
      </c>
      <c r="I77" s="9">
        <f>IF(OR('Rozpočet stavby'!$H77="",'Rozpočet stavby'!$G77=""),"",'Rozpočet stavby'!$H77*'Rozpočet stavby'!$G77)</f>
        <v/>
      </c>
      <c r="J77" s="9">
        <f>IF('Rozpočet stavby'!$H77="","",'Rozpočet stavby'!$H77+'Rozpočet stavby'!$I77)</f>
        <v/>
      </c>
      <c r="K77" s="5" t="n"/>
      <c r="L77" s="10" t="n"/>
      <c r="M77" s="7" t="n"/>
      <c r="N77" s="9">
        <f>IF(OR('Rozpočet stavby'!$M77="",'Rozpočet stavby'!$H77=""),"",'Rozpočet stavby'!$M77-'Rozpočet stavby'!$H77)</f>
        <v/>
      </c>
      <c r="O77" s="11">
        <f>IF('Rozpočet stavby'!$H77="","",IF(OR('Rozpočet stavby'!$M77="",'Rozpočet stavby'!$M77=0),"Nezačaté",IF('Rozpočet stavby'!$M77&lt;='Rozpočet stavby'!$H77,"V rozpočte","Nad rozpočet")))</f>
        <v/>
      </c>
    </row>
    <row r="78">
      <c r="A78" s="4" t="n"/>
      <c r="B78" s="5" t="n"/>
      <c r="C78" s="5" t="n"/>
      <c r="D78" s="4" t="n"/>
      <c r="E78" s="6" t="n"/>
      <c r="F78" s="7" t="n"/>
      <c r="G78" s="12">
        <f>IF('Rozpočet stavby'!$B78="","",IFERROR(VLOOKUP('Rozpočet stavby'!$B78,'Sadzby DPH'!$A$5:$B$104,2,FALSE),""))</f>
        <v/>
      </c>
      <c r="H78" s="13">
        <f>IF(OR('Rozpočet stavby'!$E78="",'Rozpočet stavby'!$F78=""),"",'Rozpočet stavby'!$E78*'Rozpočet stavby'!$F78)</f>
        <v/>
      </c>
      <c r="I78" s="13">
        <f>IF(OR('Rozpočet stavby'!$H78="",'Rozpočet stavby'!$G78=""),"",'Rozpočet stavby'!$H78*'Rozpočet stavby'!$G78)</f>
        <v/>
      </c>
      <c r="J78" s="13">
        <f>IF('Rozpočet stavby'!$H78="","",'Rozpočet stavby'!$H78+'Rozpočet stavby'!$I78)</f>
        <v/>
      </c>
      <c r="K78" s="5" t="n"/>
      <c r="L78" s="10" t="n"/>
      <c r="M78" s="7" t="n"/>
      <c r="N78" s="13">
        <f>IF(OR('Rozpočet stavby'!$M78="",'Rozpočet stavby'!$H78=""),"",'Rozpočet stavby'!$M78-'Rozpočet stavby'!$H78)</f>
        <v/>
      </c>
      <c r="O78" s="14">
        <f>IF('Rozpočet stavby'!$H78="","",IF(OR('Rozpočet stavby'!$M78="",'Rozpočet stavby'!$M78=0),"Nezačaté",IF('Rozpočet stavby'!$M78&lt;='Rozpočet stavby'!$H78,"V rozpočte","Nad rozpočet")))</f>
        <v/>
      </c>
    </row>
    <row r="79">
      <c r="A79" s="4" t="n"/>
      <c r="B79" s="5" t="n"/>
      <c r="C79" s="5" t="n"/>
      <c r="D79" s="4" t="n"/>
      <c r="E79" s="6" t="n"/>
      <c r="F79" s="7" t="n"/>
      <c r="G79" s="8">
        <f>IF('Rozpočet stavby'!$B79="","",IFERROR(VLOOKUP('Rozpočet stavby'!$B79,'Sadzby DPH'!$A$5:$B$104,2,FALSE),""))</f>
        <v/>
      </c>
      <c r="H79" s="9">
        <f>IF(OR('Rozpočet stavby'!$E79="",'Rozpočet stavby'!$F79=""),"",'Rozpočet stavby'!$E79*'Rozpočet stavby'!$F79)</f>
        <v/>
      </c>
      <c r="I79" s="9">
        <f>IF(OR('Rozpočet stavby'!$H79="",'Rozpočet stavby'!$G79=""),"",'Rozpočet stavby'!$H79*'Rozpočet stavby'!$G79)</f>
        <v/>
      </c>
      <c r="J79" s="9">
        <f>IF('Rozpočet stavby'!$H79="","",'Rozpočet stavby'!$H79+'Rozpočet stavby'!$I79)</f>
        <v/>
      </c>
      <c r="K79" s="5" t="n"/>
      <c r="L79" s="10" t="n"/>
      <c r="M79" s="7" t="n"/>
      <c r="N79" s="9">
        <f>IF(OR('Rozpočet stavby'!$M79="",'Rozpočet stavby'!$H79=""),"",'Rozpočet stavby'!$M79-'Rozpočet stavby'!$H79)</f>
        <v/>
      </c>
      <c r="O79" s="11">
        <f>IF('Rozpočet stavby'!$H79="","",IF(OR('Rozpočet stavby'!$M79="",'Rozpočet stavby'!$M79=0),"Nezačaté",IF('Rozpočet stavby'!$M79&lt;='Rozpočet stavby'!$H79,"V rozpočte","Nad rozpočet")))</f>
        <v/>
      </c>
    </row>
    <row r="80">
      <c r="A80" s="4" t="n"/>
      <c r="B80" s="5" t="n"/>
      <c r="C80" s="5" t="n"/>
      <c r="D80" s="4" t="n"/>
      <c r="E80" s="6" t="n"/>
      <c r="F80" s="7" t="n"/>
      <c r="G80" s="12">
        <f>IF('Rozpočet stavby'!$B80="","",IFERROR(VLOOKUP('Rozpočet stavby'!$B80,'Sadzby DPH'!$A$5:$B$104,2,FALSE),""))</f>
        <v/>
      </c>
      <c r="H80" s="13">
        <f>IF(OR('Rozpočet stavby'!$E80="",'Rozpočet stavby'!$F80=""),"",'Rozpočet stavby'!$E80*'Rozpočet stavby'!$F80)</f>
        <v/>
      </c>
      <c r="I80" s="13">
        <f>IF(OR('Rozpočet stavby'!$H80="",'Rozpočet stavby'!$G80=""),"",'Rozpočet stavby'!$H80*'Rozpočet stavby'!$G80)</f>
        <v/>
      </c>
      <c r="J80" s="13">
        <f>IF('Rozpočet stavby'!$H80="","",'Rozpočet stavby'!$H80+'Rozpočet stavby'!$I80)</f>
        <v/>
      </c>
      <c r="K80" s="5" t="n"/>
      <c r="L80" s="10" t="n"/>
      <c r="M80" s="7" t="n"/>
      <c r="N80" s="13">
        <f>IF(OR('Rozpočet stavby'!$M80="",'Rozpočet stavby'!$H80=""),"",'Rozpočet stavby'!$M80-'Rozpočet stavby'!$H80)</f>
        <v/>
      </c>
      <c r="O80" s="14">
        <f>IF('Rozpočet stavby'!$H80="","",IF(OR('Rozpočet stavby'!$M80="",'Rozpočet stavby'!$M80=0),"Nezačaté",IF('Rozpočet stavby'!$M80&lt;='Rozpočet stavby'!$H80,"V rozpočte","Nad rozpočet")))</f>
        <v/>
      </c>
    </row>
    <row r="81">
      <c r="A81" s="4" t="n"/>
      <c r="B81" s="5" t="n"/>
      <c r="C81" s="5" t="n"/>
      <c r="D81" s="4" t="n"/>
      <c r="E81" s="6" t="n"/>
      <c r="F81" s="7" t="n"/>
      <c r="G81" s="8">
        <f>IF('Rozpočet stavby'!$B81="","",IFERROR(VLOOKUP('Rozpočet stavby'!$B81,'Sadzby DPH'!$A$5:$B$104,2,FALSE),""))</f>
        <v/>
      </c>
      <c r="H81" s="9">
        <f>IF(OR('Rozpočet stavby'!$E81="",'Rozpočet stavby'!$F81=""),"",'Rozpočet stavby'!$E81*'Rozpočet stavby'!$F81)</f>
        <v/>
      </c>
      <c r="I81" s="9">
        <f>IF(OR('Rozpočet stavby'!$H81="",'Rozpočet stavby'!$G81=""),"",'Rozpočet stavby'!$H81*'Rozpočet stavby'!$G81)</f>
        <v/>
      </c>
      <c r="J81" s="9">
        <f>IF('Rozpočet stavby'!$H81="","",'Rozpočet stavby'!$H81+'Rozpočet stavby'!$I81)</f>
        <v/>
      </c>
      <c r="K81" s="5" t="n"/>
      <c r="L81" s="10" t="n"/>
      <c r="M81" s="7" t="n"/>
      <c r="N81" s="9">
        <f>IF(OR('Rozpočet stavby'!$M81="",'Rozpočet stavby'!$H81=""),"",'Rozpočet stavby'!$M81-'Rozpočet stavby'!$H81)</f>
        <v/>
      </c>
      <c r="O81" s="11">
        <f>IF('Rozpočet stavby'!$H81="","",IF(OR('Rozpočet stavby'!$M81="",'Rozpočet stavby'!$M81=0),"Nezačaté",IF('Rozpočet stavby'!$M81&lt;='Rozpočet stavby'!$H81,"V rozpočte","Nad rozpočet")))</f>
        <v/>
      </c>
    </row>
    <row r="82">
      <c r="A82" s="4" t="n"/>
      <c r="B82" s="5" t="n"/>
      <c r="C82" s="5" t="n"/>
      <c r="D82" s="4" t="n"/>
      <c r="E82" s="6" t="n"/>
      <c r="F82" s="7" t="n"/>
      <c r="G82" s="12">
        <f>IF('Rozpočet stavby'!$B82="","",IFERROR(VLOOKUP('Rozpočet stavby'!$B82,'Sadzby DPH'!$A$5:$B$104,2,FALSE),""))</f>
        <v/>
      </c>
      <c r="H82" s="13">
        <f>IF(OR('Rozpočet stavby'!$E82="",'Rozpočet stavby'!$F82=""),"",'Rozpočet stavby'!$E82*'Rozpočet stavby'!$F82)</f>
        <v/>
      </c>
      <c r="I82" s="13">
        <f>IF(OR('Rozpočet stavby'!$H82="",'Rozpočet stavby'!$G82=""),"",'Rozpočet stavby'!$H82*'Rozpočet stavby'!$G82)</f>
        <v/>
      </c>
      <c r="J82" s="13">
        <f>IF('Rozpočet stavby'!$H82="","",'Rozpočet stavby'!$H82+'Rozpočet stavby'!$I82)</f>
        <v/>
      </c>
      <c r="K82" s="5" t="n"/>
      <c r="L82" s="10" t="n"/>
      <c r="M82" s="7" t="n"/>
      <c r="N82" s="13">
        <f>IF(OR('Rozpočet stavby'!$M82="",'Rozpočet stavby'!$H82=""),"",'Rozpočet stavby'!$M82-'Rozpočet stavby'!$H82)</f>
        <v/>
      </c>
      <c r="O82" s="14">
        <f>IF('Rozpočet stavby'!$H82="","",IF(OR('Rozpočet stavby'!$M82="",'Rozpočet stavby'!$M82=0),"Nezačaté",IF('Rozpočet stavby'!$M82&lt;='Rozpočet stavby'!$H82,"V rozpočte","Nad rozpočet")))</f>
        <v/>
      </c>
    </row>
    <row r="83">
      <c r="A83" s="4" t="n"/>
      <c r="B83" s="5" t="n"/>
      <c r="C83" s="5" t="n"/>
      <c r="D83" s="4" t="n"/>
      <c r="E83" s="6" t="n"/>
      <c r="F83" s="7" t="n"/>
      <c r="G83" s="8">
        <f>IF('Rozpočet stavby'!$B83="","",IFERROR(VLOOKUP('Rozpočet stavby'!$B83,'Sadzby DPH'!$A$5:$B$104,2,FALSE),""))</f>
        <v/>
      </c>
      <c r="H83" s="9">
        <f>IF(OR('Rozpočet stavby'!$E83="",'Rozpočet stavby'!$F83=""),"",'Rozpočet stavby'!$E83*'Rozpočet stavby'!$F83)</f>
        <v/>
      </c>
      <c r="I83" s="9">
        <f>IF(OR('Rozpočet stavby'!$H83="",'Rozpočet stavby'!$G83=""),"",'Rozpočet stavby'!$H83*'Rozpočet stavby'!$G83)</f>
        <v/>
      </c>
      <c r="J83" s="9">
        <f>IF('Rozpočet stavby'!$H83="","",'Rozpočet stavby'!$H83+'Rozpočet stavby'!$I83)</f>
        <v/>
      </c>
      <c r="K83" s="5" t="n"/>
      <c r="L83" s="10" t="n"/>
      <c r="M83" s="7" t="n"/>
      <c r="N83" s="9">
        <f>IF(OR('Rozpočet stavby'!$M83="",'Rozpočet stavby'!$H83=""),"",'Rozpočet stavby'!$M83-'Rozpočet stavby'!$H83)</f>
        <v/>
      </c>
      <c r="O83" s="11">
        <f>IF('Rozpočet stavby'!$H83="","",IF(OR('Rozpočet stavby'!$M83="",'Rozpočet stavby'!$M83=0),"Nezačaté",IF('Rozpočet stavby'!$M83&lt;='Rozpočet stavby'!$H83,"V rozpočte","Nad rozpočet")))</f>
        <v/>
      </c>
    </row>
    <row r="84">
      <c r="A84" s="4" t="n"/>
      <c r="B84" s="5" t="n"/>
      <c r="C84" s="5" t="n"/>
      <c r="D84" s="4" t="n"/>
      <c r="E84" s="6" t="n"/>
      <c r="F84" s="7" t="n"/>
      <c r="G84" s="12">
        <f>IF('Rozpočet stavby'!$B84="","",IFERROR(VLOOKUP('Rozpočet stavby'!$B84,'Sadzby DPH'!$A$5:$B$104,2,FALSE),""))</f>
        <v/>
      </c>
      <c r="H84" s="13">
        <f>IF(OR('Rozpočet stavby'!$E84="",'Rozpočet stavby'!$F84=""),"",'Rozpočet stavby'!$E84*'Rozpočet stavby'!$F84)</f>
        <v/>
      </c>
      <c r="I84" s="13">
        <f>IF(OR('Rozpočet stavby'!$H84="",'Rozpočet stavby'!$G84=""),"",'Rozpočet stavby'!$H84*'Rozpočet stavby'!$G84)</f>
        <v/>
      </c>
      <c r="J84" s="13">
        <f>IF('Rozpočet stavby'!$H84="","",'Rozpočet stavby'!$H84+'Rozpočet stavby'!$I84)</f>
        <v/>
      </c>
      <c r="K84" s="5" t="n"/>
      <c r="L84" s="10" t="n"/>
      <c r="M84" s="7" t="n"/>
      <c r="N84" s="13">
        <f>IF(OR('Rozpočet stavby'!$M84="",'Rozpočet stavby'!$H84=""),"",'Rozpočet stavby'!$M84-'Rozpočet stavby'!$H84)</f>
        <v/>
      </c>
      <c r="O84" s="14">
        <f>IF('Rozpočet stavby'!$H84="","",IF(OR('Rozpočet stavby'!$M84="",'Rozpočet stavby'!$M84=0),"Nezačaté",IF('Rozpočet stavby'!$M84&lt;='Rozpočet stavby'!$H84,"V rozpočte","Nad rozpočet")))</f>
        <v/>
      </c>
    </row>
    <row r="85">
      <c r="A85" s="4" t="n"/>
      <c r="B85" s="5" t="n"/>
      <c r="C85" s="5" t="n"/>
      <c r="D85" s="4" t="n"/>
      <c r="E85" s="6" t="n"/>
      <c r="F85" s="7" t="n"/>
      <c r="G85" s="8">
        <f>IF('Rozpočet stavby'!$B85="","",IFERROR(VLOOKUP('Rozpočet stavby'!$B85,'Sadzby DPH'!$A$5:$B$104,2,FALSE),""))</f>
        <v/>
      </c>
      <c r="H85" s="9">
        <f>IF(OR('Rozpočet stavby'!$E85="",'Rozpočet stavby'!$F85=""),"",'Rozpočet stavby'!$E85*'Rozpočet stavby'!$F85)</f>
        <v/>
      </c>
      <c r="I85" s="9">
        <f>IF(OR('Rozpočet stavby'!$H85="",'Rozpočet stavby'!$G85=""),"",'Rozpočet stavby'!$H85*'Rozpočet stavby'!$G85)</f>
        <v/>
      </c>
      <c r="J85" s="9">
        <f>IF('Rozpočet stavby'!$H85="","",'Rozpočet stavby'!$H85+'Rozpočet stavby'!$I85)</f>
        <v/>
      </c>
      <c r="K85" s="5" t="n"/>
      <c r="L85" s="10" t="n"/>
      <c r="M85" s="7" t="n"/>
      <c r="N85" s="9">
        <f>IF(OR('Rozpočet stavby'!$M85="",'Rozpočet stavby'!$H85=""),"",'Rozpočet stavby'!$M85-'Rozpočet stavby'!$H85)</f>
        <v/>
      </c>
      <c r="O85" s="11">
        <f>IF('Rozpočet stavby'!$H85="","",IF(OR('Rozpočet stavby'!$M85="",'Rozpočet stavby'!$M85=0),"Nezačaté",IF('Rozpočet stavby'!$M85&lt;='Rozpočet stavby'!$H85,"V rozpočte","Nad rozpočet")))</f>
        <v/>
      </c>
    </row>
    <row r="86">
      <c r="A86" s="4" t="n"/>
      <c r="B86" s="5" t="n"/>
      <c r="C86" s="5" t="n"/>
      <c r="D86" s="4" t="n"/>
      <c r="E86" s="6" t="n"/>
      <c r="F86" s="7" t="n"/>
      <c r="G86" s="12">
        <f>IF('Rozpočet stavby'!$B86="","",IFERROR(VLOOKUP('Rozpočet stavby'!$B86,'Sadzby DPH'!$A$5:$B$104,2,FALSE),""))</f>
        <v/>
      </c>
      <c r="H86" s="13">
        <f>IF(OR('Rozpočet stavby'!$E86="",'Rozpočet stavby'!$F86=""),"",'Rozpočet stavby'!$E86*'Rozpočet stavby'!$F86)</f>
        <v/>
      </c>
      <c r="I86" s="13">
        <f>IF(OR('Rozpočet stavby'!$H86="",'Rozpočet stavby'!$G86=""),"",'Rozpočet stavby'!$H86*'Rozpočet stavby'!$G86)</f>
        <v/>
      </c>
      <c r="J86" s="13">
        <f>IF('Rozpočet stavby'!$H86="","",'Rozpočet stavby'!$H86+'Rozpočet stavby'!$I86)</f>
        <v/>
      </c>
      <c r="K86" s="5" t="n"/>
      <c r="L86" s="10" t="n"/>
      <c r="M86" s="7" t="n"/>
      <c r="N86" s="13">
        <f>IF(OR('Rozpočet stavby'!$M86="",'Rozpočet stavby'!$H86=""),"",'Rozpočet stavby'!$M86-'Rozpočet stavby'!$H86)</f>
        <v/>
      </c>
      <c r="O86" s="14">
        <f>IF('Rozpočet stavby'!$H86="","",IF(OR('Rozpočet stavby'!$M86="",'Rozpočet stavby'!$M86=0),"Nezačaté",IF('Rozpočet stavby'!$M86&lt;='Rozpočet stavby'!$H86,"V rozpočte","Nad rozpočet")))</f>
        <v/>
      </c>
    </row>
    <row r="87">
      <c r="A87" s="4" t="n"/>
      <c r="B87" s="5" t="n"/>
      <c r="C87" s="5" t="n"/>
      <c r="D87" s="4" t="n"/>
      <c r="E87" s="6" t="n"/>
      <c r="F87" s="7" t="n"/>
      <c r="G87" s="8">
        <f>IF('Rozpočet stavby'!$B87="","",IFERROR(VLOOKUP('Rozpočet stavby'!$B87,'Sadzby DPH'!$A$5:$B$104,2,FALSE),""))</f>
        <v/>
      </c>
      <c r="H87" s="9">
        <f>IF(OR('Rozpočet stavby'!$E87="",'Rozpočet stavby'!$F87=""),"",'Rozpočet stavby'!$E87*'Rozpočet stavby'!$F87)</f>
        <v/>
      </c>
      <c r="I87" s="9">
        <f>IF(OR('Rozpočet stavby'!$H87="",'Rozpočet stavby'!$G87=""),"",'Rozpočet stavby'!$H87*'Rozpočet stavby'!$G87)</f>
        <v/>
      </c>
      <c r="J87" s="9">
        <f>IF('Rozpočet stavby'!$H87="","",'Rozpočet stavby'!$H87+'Rozpočet stavby'!$I87)</f>
        <v/>
      </c>
      <c r="K87" s="5" t="n"/>
      <c r="L87" s="10" t="n"/>
      <c r="M87" s="7" t="n"/>
      <c r="N87" s="9">
        <f>IF(OR('Rozpočet stavby'!$M87="",'Rozpočet stavby'!$H87=""),"",'Rozpočet stavby'!$M87-'Rozpočet stavby'!$H87)</f>
        <v/>
      </c>
      <c r="O87" s="11">
        <f>IF('Rozpočet stavby'!$H87="","",IF(OR('Rozpočet stavby'!$M87="",'Rozpočet stavby'!$M87=0),"Nezačaté",IF('Rozpočet stavby'!$M87&lt;='Rozpočet stavby'!$H87,"V rozpočte","Nad rozpočet")))</f>
        <v/>
      </c>
    </row>
    <row r="88">
      <c r="A88" s="4" t="n"/>
      <c r="B88" s="5" t="n"/>
      <c r="C88" s="5" t="n"/>
      <c r="D88" s="4" t="n"/>
      <c r="E88" s="6" t="n"/>
      <c r="F88" s="7" t="n"/>
      <c r="G88" s="12">
        <f>IF('Rozpočet stavby'!$B88="","",IFERROR(VLOOKUP('Rozpočet stavby'!$B88,'Sadzby DPH'!$A$5:$B$104,2,FALSE),""))</f>
        <v/>
      </c>
      <c r="H88" s="13">
        <f>IF(OR('Rozpočet stavby'!$E88="",'Rozpočet stavby'!$F88=""),"",'Rozpočet stavby'!$E88*'Rozpočet stavby'!$F88)</f>
        <v/>
      </c>
      <c r="I88" s="13">
        <f>IF(OR('Rozpočet stavby'!$H88="",'Rozpočet stavby'!$G88=""),"",'Rozpočet stavby'!$H88*'Rozpočet stavby'!$G88)</f>
        <v/>
      </c>
      <c r="J88" s="13">
        <f>IF('Rozpočet stavby'!$H88="","",'Rozpočet stavby'!$H88+'Rozpočet stavby'!$I88)</f>
        <v/>
      </c>
      <c r="K88" s="5" t="n"/>
      <c r="L88" s="10" t="n"/>
      <c r="M88" s="7" t="n"/>
      <c r="N88" s="13">
        <f>IF(OR('Rozpočet stavby'!$M88="",'Rozpočet stavby'!$H88=""),"",'Rozpočet stavby'!$M88-'Rozpočet stavby'!$H88)</f>
        <v/>
      </c>
      <c r="O88" s="14">
        <f>IF('Rozpočet stavby'!$H88="","",IF(OR('Rozpočet stavby'!$M88="",'Rozpočet stavby'!$M88=0),"Nezačaté",IF('Rozpočet stavby'!$M88&lt;='Rozpočet stavby'!$H88,"V rozpočte","Nad rozpočet")))</f>
        <v/>
      </c>
    </row>
    <row r="89">
      <c r="A89" s="4" t="n"/>
      <c r="B89" s="5" t="n"/>
      <c r="C89" s="5" t="n"/>
      <c r="D89" s="4" t="n"/>
      <c r="E89" s="6" t="n"/>
      <c r="F89" s="7" t="n"/>
      <c r="G89" s="8">
        <f>IF('Rozpočet stavby'!$B89="","",IFERROR(VLOOKUP('Rozpočet stavby'!$B89,'Sadzby DPH'!$A$5:$B$104,2,FALSE),""))</f>
        <v/>
      </c>
      <c r="H89" s="9">
        <f>IF(OR('Rozpočet stavby'!$E89="",'Rozpočet stavby'!$F89=""),"",'Rozpočet stavby'!$E89*'Rozpočet stavby'!$F89)</f>
        <v/>
      </c>
      <c r="I89" s="9">
        <f>IF(OR('Rozpočet stavby'!$H89="",'Rozpočet stavby'!$G89=""),"",'Rozpočet stavby'!$H89*'Rozpočet stavby'!$G89)</f>
        <v/>
      </c>
      <c r="J89" s="9">
        <f>IF('Rozpočet stavby'!$H89="","",'Rozpočet stavby'!$H89+'Rozpočet stavby'!$I89)</f>
        <v/>
      </c>
      <c r="K89" s="5" t="n"/>
      <c r="L89" s="10" t="n"/>
      <c r="M89" s="7" t="n"/>
      <c r="N89" s="9">
        <f>IF(OR('Rozpočet stavby'!$M89="",'Rozpočet stavby'!$H89=""),"",'Rozpočet stavby'!$M89-'Rozpočet stavby'!$H89)</f>
        <v/>
      </c>
      <c r="O89" s="11">
        <f>IF('Rozpočet stavby'!$H89="","",IF(OR('Rozpočet stavby'!$M89="",'Rozpočet stavby'!$M89=0),"Nezačaté",IF('Rozpočet stavby'!$M89&lt;='Rozpočet stavby'!$H89,"V rozpočte","Nad rozpočet")))</f>
        <v/>
      </c>
    </row>
    <row r="90">
      <c r="A90" s="4" t="n"/>
      <c r="B90" s="5" t="n"/>
      <c r="C90" s="5" t="n"/>
      <c r="D90" s="4" t="n"/>
      <c r="E90" s="6" t="n"/>
      <c r="F90" s="7" t="n"/>
      <c r="G90" s="12">
        <f>IF('Rozpočet stavby'!$B90="","",IFERROR(VLOOKUP('Rozpočet stavby'!$B90,'Sadzby DPH'!$A$5:$B$104,2,FALSE),""))</f>
        <v/>
      </c>
      <c r="H90" s="13">
        <f>IF(OR('Rozpočet stavby'!$E90="",'Rozpočet stavby'!$F90=""),"",'Rozpočet stavby'!$E90*'Rozpočet stavby'!$F90)</f>
        <v/>
      </c>
      <c r="I90" s="13">
        <f>IF(OR('Rozpočet stavby'!$H90="",'Rozpočet stavby'!$G90=""),"",'Rozpočet stavby'!$H90*'Rozpočet stavby'!$G90)</f>
        <v/>
      </c>
      <c r="J90" s="13">
        <f>IF('Rozpočet stavby'!$H90="","",'Rozpočet stavby'!$H90+'Rozpočet stavby'!$I90)</f>
        <v/>
      </c>
      <c r="K90" s="5" t="n"/>
      <c r="L90" s="10" t="n"/>
      <c r="M90" s="7" t="n"/>
      <c r="N90" s="13">
        <f>IF(OR('Rozpočet stavby'!$M90="",'Rozpočet stavby'!$H90=""),"",'Rozpočet stavby'!$M90-'Rozpočet stavby'!$H90)</f>
        <v/>
      </c>
      <c r="O90" s="14">
        <f>IF('Rozpočet stavby'!$H90="","",IF(OR('Rozpočet stavby'!$M90="",'Rozpočet stavby'!$M90=0),"Nezačaté",IF('Rozpočet stavby'!$M90&lt;='Rozpočet stavby'!$H90,"V rozpočte","Nad rozpočet")))</f>
        <v/>
      </c>
    </row>
    <row r="91">
      <c r="A91" s="4" t="n"/>
      <c r="B91" s="5" t="n"/>
      <c r="C91" s="5" t="n"/>
      <c r="D91" s="4" t="n"/>
      <c r="E91" s="6" t="n"/>
      <c r="F91" s="7" t="n"/>
      <c r="G91" s="8">
        <f>IF('Rozpočet stavby'!$B91="","",IFERROR(VLOOKUP('Rozpočet stavby'!$B91,'Sadzby DPH'!$A$5:$B$104,2,FALSE),""))</f>
        <v/>
      </c>
      <c r="H91" s="9">
        <f>IF(OR('Rozpočet stavby'!$E91="",'Rozpočet stavby'!$F91=""),"",'Rozpočet stavby'!$E91*'Rozpočet stavby'!$F91)</f>
        <v/>
      </c>
      <c r="I91" s="9">
        <f>IF(OR('Rozpočet stavby'!$H91="",'Rozpočet stavby'!$G91=""),"",'Rozpočet stavby'!$H91*'Rozpočet stavby'!$G91)</f>
        <v/>
      </c>
      <c r="J91" s="9">
        <f>IF('Rozpočet stavby'!$H91="","",'Rozpočet stavby'!$H91+'Rozpočet stavby'!$I91)</f>
        <v/>
      </c>
      <c r="K91" s="5" t="n"/>
      <c r="L91" s="10" t="n"/>
      <c r="M91" s="7" t="n"/>
      <c r="N91" s="9">
        <f>IF(OR('Rozpočet stavby'!$M91="",'Rozpočet stavby'!$H91=""),"",'Rozpočet stavby'!$M91-'Rozpočet stavby'!$H91)</f>
        <v/>
      </c>
      <c r="O91" s="11">
        <f>IF('Rozpočet stavby'!$H91="","",IF(OR('Rozpočet stavby'!$M91="",'Rozpočet stavby'!$M91=0),"Nezačaté",IF('Rozpočet stavby'!$M91&lt;='Rozpočet stavby'!$H91,"V rozpočte","Nad rozpočet")))</f>
        <v/>
      </c>
    </row>
    <row r="92">
      <c r="A92" s="4" t="n"/>
      <c r="B92" s="5" t="n"/>
      <c r="C92" s="5" t="n"/>
      <c r="D92" s="4" t="n"/>
      <c r="E92" s="6" t="n"/>
      <c r="F92" s="7" t="n"/>
      <c r="G92" s="12">
        <f>IF('Rozpočet stavby'!$B92="","",IFERROR(VLOOKUP('Rozpočet stavby'!$B92,'Sadzby DPH'!$A$5:$B$104,2,FALSE),""))</f>
        <v/>
      </c>
      <c r="H92" s="13">
        <f>IF(OR('Rozpočet stavby'!$E92="",'Rozpočet stavby'!$F92=""),"",'Rozpočet stavby'!$E92*'Rozpočet stavby'!$F92)</f>
        <v/>
      </c>
      <c r="I92" s="13">
        <f>IF(OR('Rozpočet stavby'!$H92="",'Rozpočet stavby'!$G92=""),"",'Rozpočet stavby'!$H92*'Rozpočet stavby'!$G92)</f>
        <v/>
      </c>
      <c r="J92" s="13">
        <f>IF('Rozpočet stavby'!$H92="","",'Rozpočet stavby'!$H92+'Rozpočet stavby'!$I92)</f>
        <v/>
      </c>
      <c r="K92" s="5" t="n"/>
      <c r="L92" s="10" t="n"/>
      <c r="M92" s="7" t="n"/>
      <c r="N92" s="13">
        <f>IF(OR('Rozpočet stavby'!$M92="",'Rozpočet stavby'!$H92=""),"",'Rozpočet stavby'!$M92-'Rozpočet stavby'!$H92)</f>
        <v/>
      </c>
      <c r="O92" s="14">
        <f>IF('Rozpočet stavby'!$H92="","",IF(OR('Rozpočet stavby'!$M92="",'Rozpočet stavby'!$M92=0),"Nezačaté",IF('Rozpočet stavby'!$M92&lt;='Rozpočet stavby'!$H92,"V rozpočte","Nad rozpočet")))</f>
        <v/>
      </c>
    </row>
    <row r="93">
      <c r="A93" s="4" t="n"/>
      <c r="B93" s="5" t="n"/>
      <c r="C93" s="5" t="n"/>
      <c r="D93" s="4" t="n"/>
      <c r="E93" s="6" t="n"/>
      <c r="F93" s="7" t="n"/>
      <c r="G93" s="8">
        <f>IF('Rozpočet stavby'!$B93="","",IFERROR(VLOOKUP('Rozpočet stavby'!$B93,'Sadzby DPH'!$A$5:$B$104,2,FALSE),""))</f>
        <v/>
      </c>
      <c r="H93" s="9">
        <f>IF(OR('Rozpočet stavby'!$E93="",'Rozpočet stavby'!$F93=""),"",'Rozpočet stavby'!$E93*'Rozpočet stavby'!$F93)</f>
        <v/>
      </c>
      <c r="I93" s="9">
        <f>IF(OR('Rozpočet stavby'!$H93="",'Rozpočet stavby'!$G93=""),"",'Rozpočet stavby'!$H93*'Rozpočet stavby'!$G93)</f>
        <v/>
      </c>
      <c r="J93" s="9">
        <f>IF('Rozpočet stavby'!$H93="","",'Rozpočet stavby'!$H93+'Rozpočet stavby'!$I93)</f>
        <v/>
      </c>
      <c r="K93" s="5" t="n"/>
      <c r="L93" s="10" t="n"/>
      <c r="M93" s="7" t="n"/>
      <c r="N93" s="9">
        <f>IF(OR('Rozpočet stavby'!$M93="",'Rozpočet stavby'!$H93=""),"",'Rozpočet stavby'!$M93-'Rozpočet stavby'!$H93)</f>
        <v/>
      </c>
      <c r="O93" s="11">
        <f>IF('Rozpočet stavby'!$H93="","",IF(OR('Rozpočet stavby'!$M93="",'Rozpočet stavby'!$M93=0),"Nezačaté",IF('Rozpočet stavby'!$M93&lt;='Rozpočet stavby'!$H93,"V rozpočte","Nad rozpočet")))</f>
        <v/>
      </c>
    </row>
    <row r="94">
      <c r="A94" s="4" t="n"/>
      <c r="B94" s="5" t="n"/>
      <c r="C94" s="5" t="n"/>
      <c r="D94" s="4" t="n"/>
      <c r="E94" s="6" t="n"/>
      <c r="F94" s="7" t="n"/>
      <c r="G94" s="12">
        <f>IF('Rozpočet stavby'!$B94="","",IFERROR(VLOOKUP('Rozpočet stavby'!$B94,'Sadzby DPH'!$A$5:$B$104,2,FALSE),""))</f>
        <v/>
      </c>
      <c r="H94" s="13">
        <f>IF(OR('Rozpočet stavby'!$E94="",'Rozpočet stavby'!$F94=""),"",'Rozpočet stavby'!$E94*'Rozpočet stavby'!$F94)</f>
        <v/>
      </c>
      <c r="I94" s="13">
        <f>IF(OR('Rozpočet stavby'!$H94="",'Rozpočet stavby'!$G94=""),"",'Rozpočet stavby'!$H94*'Rozpočet stavby'!$G94)</f>
        <v/>
      </c>
      <c r="J94" s="13">
        <f>IF('Rozpočet stavby'!$H94="","",'Rozpočet stavby'!$H94+'Rozpočet stavby'!$I94)</f>
        <v/>
      </c>
      <c r="K94" s="5" t="n"/>
      <c r="L94" s="10" t="n"/>
      <c r="M94" s="7" t="n"/>
      <c r="N94" s="13">
        <f>IF(OR('Rozpočet stavby'!$M94="",'Rozpočet stavby'!$H94=""),"",'Rozpočet stavby'!$M94-'Rozpočet stavby'!$H94)</f>
        <v/>
      </c>
      <c r="O94" s="14">
        <f>IF('Rozpočet stavby'!$H94="","",IF(OR('Rozpočet stavby'!$M94="",'Rozpočet stavby'!$M94=0),"Nezačaté",IF('Rozpočet stavby'!$M94&lt;='Rozpočet stavby'!$H94,"V rozpočte","Nad rozpočet")))</f>
        <v/>
      </c>
    </row>
    <row r="95">
      <c r="A95" s="4" t="n"/>
      <c r="B95" s="5" t="n"/>
      <c r="C95" s="5" t="n"/>
      <c r="D95" s="4" t="n"/>
      <c r="E95" s="6" t="n"/>
      <c r="F95" s="7" t="n"/>
      <c r="G95" s="8">
        <f>IF('Rozpočet stavby'!$B95="","",IFERROR(VLOOKUP('Rozpočet stavby'!$B95,'Sadzby DPH'!$A$5:$B$104,2,FALSE),""))</f>
        <v/>
      </c>
      <c r="H95" s="9">
        <f>IF(OR('Rozpočet stavby'!$E95="",'Rozpočet stavby'!$F95=""),"",'Rozpočet stavby'!$E95*'Rozpočet stavby'!$F95)</f>
        <v/>
      </c>
      <c r="I95" s="9">
        <f>IF(OR('Rozpočet stavby'!$H95="",'Rozpočet stavby'!$G95=""),"",'Rozpočet stavby'!$H95*'Rozpočet stavby'!$G95)</f>
        <v/>
      </c>
      <c r="J95" s="9">
        <f>IF('Rozpočet stavby'!$H95="","",'Rozpočet stavby'!$H95+'Rozpočet stavby'!$I95)</f>
        <v/>
      </c>
      <c r="K95" s="5" t="n"/>
      <c r="L95" s="10" t="n"/>
      <c r="M95" s="7" t="n"/>
      <c r="N95" s="9">
        <f>IF(OR('Rozpočet stavby'!$M95="",'Rozpočet stavby'!$H95=""),"",'Rozpočet stavby'!$M95-'Rozpočet stavby'!$H95)</f>
        <v/>
      </c>
      <c r="O95" s="11">
        <f>IF('Rozpočet stavby'!$H95="","",IF(OR('Rozpočet stavby'!$M95="",'Rozpočet stavby'!$M95=0),"Nezačaté",IF('Rozpočet stavby'!$M95&lt;='Rozpočet stavby'!$H95,"V rozpočte","Nad rozpočet")))</f>
        <v/>
      </c>
    </row>
    <row r="96">
      <c r="A96" s="4" t="n"/>
      <c r="B96" s="5" t="n"/>
      <c r="C96" s="5" t="n"/>
      <c r="D96" s="4" t="n"/>
      <c r="E96" s="6" t="n"/>
      <c r="F96" s="7" t="n"/>
      <c r="G96" s="12">
        <f>IF('Rozpočet stavby'!$B96="","",IFERROR(VLOOKUP('Rozpočet stavby'!$B96,'Sadzby DPH'!$A$5:$B$104,2,FALSE),""))</f>
        <v/>
      </c>
      <c r="H96" s="13">
        <f>IF(OR('Rozpočet stavby'!$E96="",'Rozpočet stavby'!$F96=""),"",'Rozpočet stavby'!$E96*'Rozpočet stavby'!$F96)</f>
        <v/>
      </c>
      <c r="I96" s="13">
        <f>IF(OR('Rozpočet stavby'!$H96="",'Rozpočet stavby'!$G96=""),"",'Rozpočet stavby'!$H96*'Rozpočet stavby'!$G96)</f>
        <v/>
      </c>
      <c r="J96" s="13">
        <f>IF('Rozpočet stavby'!$H96="","",'Rozpočet stavby'!$H96+'Rozpočet stavby'!$I96)</f>
        <v/>
      </c>
      <c r="K96" s="5" t="n"/>
      <c r="L96" s="10" t="n"/>
      <c r="M96" s="7" t="n"/>
      <c r="N96" s="13">
        <f>IF(OR('Rozpočet stavby'!$M96="",'Rozpočet stavby'!$H96=""),"",'Rozpočet stavby'!$M96-'Rozpočet stavby'!$H96)</f>
        <v/>
      </c>
      <c r="O96" s="14">
        <f>IF('Rozpočet stavby'!$H96="","",IF(OR('Rozpočet stavby'!$M96="",'Rozpočet stavby'!$M96=0),"Nezačaté",IF('Rozpočet stavby'!$M96&lt;='Rozpočet stavby'!$H96,"V rozpočte","Nad rozpočet")))</f>
        <v/>
      </c>
    </row>
    <row r="97">
      <c r="A97" s="4" t="n"/>
      <c r="B97" s="5" t="n"/>
      <c r="C97" s="5" t="n"/>
      <c r="D97" s="4" t="n"/>
      <c r="E97" s="6" t="n"/>
      <c r="F97" s="7" t="n"/>
      <c r="G97" s="8">
        <f>IF('Rozpočet stavby'!$B97="","",IFERROR(VLOOKUP('Rozpočet stavby'!$B97,'Sadzby DPH'!$A$5:$B$104,2,FALSE),""))</f>
        <v/>
      </c>
      <c r="H97" s="9">
        <f>IF(OR('Rozpočet stavby'!$E97="",'Rozpočet stavby'!$F97=""),"",'Rozpočet stavby'!$E97*'Rozpočet stavby'!$F97)</f>
        <v/>
      </c>
      <c r="I97" s="9">
        <f>IF(OR('Rozpočet stavby'!$H97="",'Rozpočet stavby'!$G97=""),"",'Rozpočet stavby'!$H97*'Rozpočet stavby'!$G97)</f>
        <v/>
      </c>
      <c r="J97" s="9">
        <f>IF('Rozpočet stavby'!$H97="","",'Rozpočet stavby'!$H97+'Rozpočet stavby'!$I97)</f>
        <v/>
      </c>
      <c r="K97" s="5" t="n"/>
      <c r="L97" s="10" t="n"/>
      <c r="M97" s="7" t="n"/>
      <c r="N97" s="9">
        <f>IF(OR('Rozpočet stavby'!$M97="",'Rozpočet stavby'!$H97=""),"",'Rozpočet stavby'!$M97-'Rozpočet stavby'!$H97)</f>
        <v/>
      </c>
      <c r="O97" s="11">
        <f>IF('Rozpočet stavby'!$H97="","",IF(OR('Rozpočet stavby'!$M97="",'Rozpočet stavby'!$M97=0),"Nezačaté",IF('Rozpočet stavby'!$M97&lt;='Rozpočet stavby'!$H97,"V rozpočte","Nad rozpočet")))</f>
        <v/>
      </c>
    </row>
    <row r="98">
      <c r="A98" s="4" t="n"/>
      <c r="B98" s="5" t="n"/>
      <c r="C98" s="5" t="n"/>
      <c r="D98" s="4" t="n"/>
      <c r="E98" s="6" t="n"/>
      <c r="F98" s="7" t="n"/>
      <c r="G98" s="12">
        <f>IF('Rozpočet stavby'!$B98="","",IFERROR(VLOOKUP('Rozpočet stavby'!$B98,'Sadzby DPH'!$A$5:$B$104,2,FALSE),""))</f>
        <v/>
      </c>
      <c r="H98" s="13">
        <f>IF(OR('Rozpočet stavby'!$E98="",'Rozpočet stavby'!$F98=""),"",'Rozpočet stavby'!$E98*'Rozpočet stavby'!$F98)</f>
        <v/>
      </c>
      <c r="I98" s="13">
        <f>IF(OR('Rozpočet stavby'!$H98="",'Rozpočet stavby'!$G98=""),"",'Rozpočet stavby'!$H98*'Rozpočet stavby'!$G98)</f>
        <v/>
      </c>
      <c r="J98" s="13">
        <f>IF('Rozpočet stavby'!$H98="","",'Rozpočet stavby'!$H98+'Rozpočet stavby'!$I98)</f>
        <v/>
      </c>
      <c r="K98" s="5" t="n"/>
      <c r="L98" s="10" t="n"/>
      <c r="M98" s="7" t="n"/>
      <c r="N98" s="13">
        <f>IF(OR('Rozpočet stavby'!$M98="",'Rozpočet stavby'!$H98=""),"",'Rozpočet stavby'!$M98-'Rozpočet stavby'!$H98)</f>
        <v/>
      </c>
      <c r="O98" s="14">
        <f>IF('Rozpočet stavby'!$H98="","",IF(OR('Rozpočet stavby'!$M98="",'Rozpočet stavby'!$M98=0),"Nezačaté",IF('Rozpočet stavby'!$M98&lt;='Rozpočet stavby'!$H98,"V rozpočte","Nad rozpočet")))</f>
        <v/>
      </c>
    </row>
    <row r="99">
      <c r="A99" s="4" t="n"/>
      <c r="B99" s="5" t="n"/>
      <c r="C99" s="5" t="n"/>
      <c r="D99" s="4" t="n"/>
      <c r="E99" s="6" t="n"/>
      <c r="F99" s="7" t="n"/>
      <c r="G99" s="8">
        <f>IF('Rozpočet stavby'!$B99="","",IFERROR(VLOOKUP('Rozpočet stavby'!$B99,'Sadzby DPH'!$A$5:$B$104,2,FALSE),""))</f>
        <v/>
      </c>
      <c r="H99" s="9">
        <f>IF(OR('Rozpočet stavby'!$E99="",'Rozpočet stavby'!$F99=""),"",'Rozpočet stavby'!$E99*'Rozpočet stavby'!$F99)</f>
        <v/>
      </c>
      <c r="I99" s="9">
        <f>IF(OR('Rozpočet stavby'!$H99="",'Rozpočet stavby'!$G99=""),"",'Rozpočet stavby'!$H99*'Rozpočet stavby'!$G99)</f>
        <v/>
      </c>
      <c r="J99" s="9">
        <f>IF('Rozpočet stavby'!$H99="","",'Rozpočet stavby'!$H99+'Rozpočet stavby'!$I99)</f>
        <v/>
      </c>
      <c r="K99" s="5" t="n"/>
      <c r="L99" s="10" t="n"/>
      <c r="M99" s="7" t="n"/>
      <c r="N99" s="9">
        <f>IF(OR('Rozpočet stavby'!$M99="",'Rozpočet stavby'!$H99=""),"",'Rozpočet stavby'!$M99-'Rozpočet stavby'!$H99)</f>
        <v/>
      </c>
      <c r="O99" s="11">
        <f>IF('Rozpočet stavby'!$H99="","",IF(OR('Rozpočet stavby'!$M99="",'Rozpočet stavby'!$M99=0),"Nezačaté",IF('Rozpočet stavby'!$M99&lt;='Rozpočet stavby'!$H99,"V rozpočte","Nad rozpočet")))</f>
        <v/>
      </c>
    </row>
    <row r="100">
      <c r="A100" s="4" t="n"/>
      <c r="B100" s="5" t="n"/>
      <c r="C100" s="5" t="n"/>
      <c r="D100" s="4" t="n"/>
      <c r="E100" s="6" t="n"/>
      <c r="F100" s="7" t="n"/>
      <c r="G100" s="12">
        <f>IF('Rozpočet stavby'!$B100="","",IFERROR(VLOOKUP('Rozpočet stavby'!$B100,'Sadzby DPH'!$A$5:$B$104,2,FALSE),""))</f>
        <v/>
      </c>
      <c r="H100" s="13">
        <f>IF(OR('Rozpočet stavby'!$E100="",'Rozpočet stavby'!$F100=""),"",'Rozpočet stavby'!$E100*'Rozpočet stavby'!$F100)</f>
        <v/>
      </c>
      <c r="I100" s="13">
        <f>IF(OR('Rozpočet stavby'!$H100="",'Rozpočet stavby'!$G100=""),"",'Rozpočet stavby'!$H100*'Rozpočet stavby'!$G100)</f>
        <v/>
      </c>
      <c r="J100" s="13">
        <f>IF('Rozpočet stavby'!$H100="","",'Rozpočet stavby'!$H100+'Rozpočet stavby'!$I100)</f>
        <v/>
      </c>
      <c r="K100" s="5" t="n"/>
      <c r="L100" s="10" t="n"/>
      <c r="M100" s="7" t="n"/>
      <c r="N100" s="13">
        <f>IF(OR('Rozpočet stavby'!$M100="",'Rozpočet stavby'!$H100=""),"",'Rozpočet stavby'!$M100-'Rozpočet stavby'!$H100)</f>
        <v/>
      </c>
      <c r="O100" s="14">
        <f>IF('Rozpočet stavby'!$H100="","",IF(OR('Rozpočet stavby'!$M100="",'Rozpočet stavby'!$M100=0),"Nezačaté",IF('Rozpočet stavby'!$M100&lt;='Rozpočet stavby'!$H100,"V rozpočte","Nad rozpočet")))</f>
        <v/>
      </c>
    </row>
    <row r="101">
      <c r="A101" s="4" t="n"/>
      <c r="B101" s="5" t="n"/>
      <c r="C101" s="5" t="n"/>
      <c r="D101" s="4" t="n"/>
      <c r="E101" s="6" t="n"/>
      <c r="F101" s="7" t="n"/>
      <c r="G101" s="8">
        <f>IF('Rozpočet stavby'!$B101="","",IFERROR(VLOOKUP('Rozpočet stavby'!$B101,'Sadzby DPH'!$A$5:$B$104,2,FALSE),""))</f>
        <v/>
      </c>
      <c r="H101" s="9">
        <f>IF(OR('Rozpočet stavby'!$E101="",'Rozpočet stavby'!$F101=""),"",'Rozpočet stavby'!$E101*'Rozpočet stavby'!$F101)</f>
        <v/>
      </c>
      <c r="I101" s="9">
        <f>IF(OR('Rozpočet stavby'!$H101="",'Rozpočet stavby'!$G101=""),"",'Rozpočet stavby'!$H101*'Rozpočet stavby'!$G101)</f>
        <v/>
      </c>
      <c r="J101" s="9">
        <f>IF('Rozpočet stavby'!$H101="","",'Rozpočet stavby'!$H101+'Rozpočet stavby'!$I101)</f>
        <v/>
      </c>
      <c r="K101" s="5" t="n"/>
      <c r="L101" s="10" t="n"/>
      <c r="M101" s="7" t="n"/>
      <c r="N101" s="9">
        <f>IF(OR('Rozpočet stavby'!$M101="",'Rozpočet stavby'!$H101=""),"",'Rozpočet stavby'!$M101-'Rozpočet stavby'!$H101)</f>
        <v/>
      </c>
      <c r="O101" s="11">
        <f>IF('Rozpočet stavby'!$H101="","",IF(OR('Rozpočet stavby'!$M101="",'Rozpočet stavby'!$M101=0),"Nezačaté",IF('Rozpočet stavby'!$M101&lt;='Rozpočet stavby'!$H101,"V rozpočte","Nad rozpočet")))</f>
        <v/>
      </c>
    </row>
    <row r="102">
      <c r="A102" s="4" t="n"/>
      <c r="B102" s="5" t="n"/>
      <c r="C102" s="5" t="n"/>
      <c r="D102" s="4" t="n"/>
      <c r="E102" s="6" t="n"/>
      <c r="F102" s="7" t="n"/>
      <c r="G102" s="12">
        <f>IF('Rozpočet stavby'!$B102="","",IFERROR(VLOOKUP('Rozpočet stavby'!$B102,'Sadzby DPH'!$A$5:$B$104,2,FALSE),""))</f>
        <v/>
      </c>
      <c r="H102" s="13">
        <f>IF(OR('Rozpočet stavby'!$E102="",'Rozpočet stavby'!$F102=""),"",'Rozpočet stavby'!$E102*'Rozpočet stavby'!$F102)</f>
        <v/>
      </c>
      <c r="I102" s="13">
        <f>IF(OR('Rozpočet stavby'!$H102="",'Rozpočet stavby'!$G102=""),"",'Rozpočet stavby'!$H102*'Rozpočet stavby'!$G102)</f>
        <v/>
      </c>
      <c r="J102" s="13">
        <f>IF('Rozpočet stavby'!$H102="","",'Rozpočet stavby'!$H102+'Rozpočet stavby'!$I102)</f>
        <v/>
      </c>
      <c r="K102" s="5" t="n"/>
      <c r="L102" s="10" t="n"/>
      <c r="M102" s="7" t="n"/>
      <c r="N102" s="13">
        <f>IF(OR('Rozpočet stavby'!$M102="",'Rozpočet stavby'!$H102=""),"",'Rozpočet stavby'!$M102-'Rozpočet stavby'!$H102)</f>
        <v/>
      </c>
      <c r="O102" s="14">
        <f>IF('Rozpočet stavby'!$H102="","",IF(OR('Rozpočet stavby'!$M102="",'Rozpočet stavby'!$M102=0),"Nezačaté",IF('Rozpočet stavby'!$M102&lt;='Rozpočet stavby'!$H102,"V rozpočte","Nad rozpočet")))</f>
        <v/>
      </c>
    </row>
    <row r="103">
      <c r="A103" s="4" t="n"/>
      <c r="B103" s="5" t="n"/>
      <c r="C103" s="5" t="n"/>
      <c r="D103" s="4" t="n"/>
      <c r="E103" s="6" t="n"/>
      <c r="F103" s="7" t="n"/>
      <c r="G103" s="8">
        <f>IF('Rozpočet stavby'!$B103="","",IFERROR(VLOOKUP('Rozpočet stavby'!$B103,'Sadzby DPH'!$A$5:$B$104,2,FALSE),""))</f>
        <v/>
      </c>
      <c r="H103" s="9">
        <f>IF(OR('Rozpočet stavby'!$E103="",'Rozpočet stavby'!$F103=""),"",'Rozpočet stavby'!$E103*'Rozpočet stavby'!$F103)</f>
        <v/>
      </c>
      <c r="I103" s="9">
        <f>IF(OR('Rozpočet stavby'!$H103="",'Rozpočet stavby'!$G103=""),"",'Rozpočet stavby'!$H103*'Rozpočet stavby'!$G103)</f>
        <v/>
      </c>
      <c r="J103" s="9">
        <f>IF('Rozpočet stavby'!$H103="","",'Rozpočet stavby'!$H103+'Rozpočet stavby'!$I103)</f>
        <v/>
      </c>
      <c r="K103" s="5" t="n"/>
      <c r="L103" s="10" t="n"/>
      <c r="M103" s="7" t="n"/>
      <c r="N103" s="9">
        <f>IF(OR('Rozpočet stavby'!$M103="",'Rozpočet stavby'!$H103=""),"",'Rozpočet stavby'!$M103-'Rozpočet stavby'!$H103)</f>
        <v/>
      </c>
      <c r="O103" s="11">
        <f>IF('Rozpočet stavby'!$H103="","",IF(OR('Rozpočet stavby'!$M103="",'Rozpočet stavby'!$M103=0),"Nezačaté",IF('Rozpočet stavby'!$M103&lt;='Rozpočet stavby'!$H103,"V rozpočte","Nad rozpočet")))</f>
        <v/>
      </c>
    </row>
    <row r="104">
      <c r="A104" s="4" t="n"/>
      <c r="B104" s="5" t="n"/>
      <c r="C104" s="5" t="n"/>
      <c r="D104" s="4" t="n"/>
      <c r="E104" s="6" t="n"/>
      <c r="F104" s="7" t="n"/>
      <c r="G104" s="12">
        <f>IF('Rozpočet stavby'!$B104="","",IFERROR(VLOOKUP('Rozpočet stavby'!$B104,'Sadzby DPH'!$A$5:$B$104,2,FALSE),""))</f>
        <v/>
      </c>
      <c r="H104" s="13">
        <f>IF(OR('Rozpočet stavby'!$E104="",'Rozpočet stavby'!$F104=""),"",'Rozpočet stavby'!$E104*'Rozpočet stavby'!$F104)</f>
        <v/>
      </c>
      <c r="I104" s="13">
        <f>IF(OR('Rozpočet stavby'!$H104="",'Rozpočet stavby'!$G104=""),"",'Rozpočet stavby'!$H104*'Rozpočet stavby'!$G104)</f>
        <v/>
      </c>
      <c r="J104" s="13">
        <f>IF('Rozpočet stavby'!$H104="","",'Rozpočet stavby'!$H104+'Rozpočet stavby'!$I104)</f>
        <v/>
      </c>
      <c r="K104" s="5" t="n"/>
      <c r="L104" s="10" t="n"/>
      <c r="M104" s="7" t="n"/>
      <c r="N104" s="13">
        <f>IF(OR('Rozpočet stavby'!$M104="",'Rozpočet stavby'!$H104=""),"",'Rozpočet stavby'!$M104-'Rozpočet stavby'!$H104)</f>
        <v/>
      </c>
      <c r="O104" s="14">
        <f>IF('Rozpočet stavby'!$H104="","",IF(OR('Rozpočet stavby'!$M104="",'Rozpočet stavby'!$M104=0),"Nezačaté",IF('Rozpočet stavby'!$M104&lt;='Rozpočet stavby'!$H104,"V rozpočte","Nad rozpočet")))</f>
        <v/>
      </c>
    </row>
    <row r="105"/>
    <row r="106"/>
    <row r="107">
      <c r="A107" s="15" t="inlineStr">
        <is>
          <t>Súhrnné ukazovatele</t>
        </is>
      </c>
      <c r="B107" s="16" t="n"/>
      <c r="C107" s="16" t="n"/>
      <c r="D107" s="16" t="n"/>
      <c r="E107" s="16" t="n"/>
      <c r="F107" s="16" t="n"/>
      <c r="G107" s="16" t="n"/>
      <c r="H107" s="16" t="n"/>
      <c r="I107" s="16" t="n"/>
      <c r="J107" s="16" t="n"/>
      <c r="K107" s="16" t="n"/>
      <c r="L107" s="16" t="n"/>
      <c r="M107" s="16" t="n"/>
      <c r="N107" s="16" t="n"/>
      <c r="O107" s="16" t="n"/>
    </row>
    <row r="108">
      <c r="A108" s="17" t="inlineStr">
        <is>
          <t>Celková cena bez DPH</t>
        </is>
      </c>
      <c r="B108" s="18">
        <f>SUM('Rozpočet stavby'!$H$5:$H$104)</f>
        <v/>
      </c>
      <c r="D108" s="17" t="inlineStr">
        <is>
          <t>Celková DPH</t>
        </is>
      </c>
      <c r="E108" s="18">
        <f>SUM('Rozpočet stavby'!$I$5:$I$104)</f>
        <v/>
      </c>
      <c r="G108" s="17" t="inlineStr">
        <is>
          <t>Celková cena s DPH</t>
        </is>
      </c>
      <c r="H108" s="18">
        <f>SUM('Rozpočet stavby'!$J$5:$J$104)</f>
        <v/>
      </c>
      <c r="J108" s="17" t="inlineStr">
        <is>
          <t>Skutočné čerpanie</t>
        </is>
      </c>
      <c r="K108" s="18">
        <f>SUM('Rozpočet stavby'!$M$5:$M$104)</f>
        <v/>
      </c>
    </row>
    <row r="109">
      <c r="A109" s="17" t="inlineStr">
        <is>
          <t>Zostatok rozpočtu</t>
        </is>
      </c>
      <c r="B109" s="18">
        <f>IFERROR(SUM('Rozpočet stavby'!$H$5:$H$104)-SUM('Rozpočet stavby'!$M$5:$M$104),0)</f>
        <v/>
      </c>
      <c r="D109" s="17" t="inlineStr">
        <is>
          <t>Percento čerpania</t>
        </is>
      </c>
      <c r="E109" s="19">
        <f>IFERROR(SUM('Rozpočet stavby'!$M$5:$M$104)/SUM('Rozpočet stavby'!$H$5:$H$104),0)</f>
        <v/>
      </c>
      <c r="G109" s="17" t="inlineStr">
        <is>
          <t>Priemerná jednotková cena</t>
        </is>
      </c>
      <c r="H109" s="18">
        <f>IFERROR(AVERAGE('Rozpočet stavby'!$F$5:$F$104),0)</f>
        <v/>
      </c>
      <c r="J109" s="17" t="inlineStr">
        <is>
          <t>Položky nad rozpočet</t>
        </is>
      </c>
      <c r="K109" s="20">
        <f>COUNTIF('Rozpočet stavby'!$O$5:$O$104,"Nad rozpočet")</f>
        <v/>
      </c>
    </row>
  </sheetData>
  <autoFilter ref="A4:O104"/>
  <mergeCells count="1">
    <mergeCell ref="A1:O1"/>
  </mergeCells>
  <conditionalFormatting sqref="N5:N104">
    <cfRule type="expression" priority="1" dxfId="0" stopIfTrue="1">
      <formula>$N5&gt;0</formula>
    </cfRule>
    <cfRule type="expression" priority="2" dxfId="1" stopIfTrue="1">
      <formula>$N5&lt;0</formula>
    </cfRule>
  </conditionalFormatting>
  <conditionalFormatting sqref="O5:O104">
    <cfRule type="expression" priority="3" dxfId="0" stopIfTrue="1">
      <formula>$O5="Nad rozpočet"</formula>
    </cfRule>
    <cfRule type="expression" priority="4" dxfId="1" stopIfTrue="1">
      <formula>$O5="V rozpočte"</formula>
    </cfRule>
  </conditionalFormatting>
  <dataValidations count="7">
    <dataValidation sqref="B5:B104" showErrorMessage="1" showInputMessage="1" allowBlank="1" type="list">
      <formula1>'Sadzby DPH'!$A$5:$A$104</formula1>
    </dataValidation>
    <dataValidation sqref="D5:D104" showErrorMessage="1" showInputMessage="1" allowBlank="1" type="list">
      <formula1>"m³,m²,ks,komplet,h"</formula1>
    </dataValidation>
    <dataValidation sqref="E5:E104" showErrorMessage="1" showInputMessage="1" allowBlank="1" type="decimal" operator="greaterThanOrEqual">
      <formula1>0</formula1>
    </dataValidation>
    <dataValidation sqref="F5:F104" showErrorMessage="1" showInputMessage="1" allowBlank="1" type="decimal" operator="greaterThanOrEqual">
      <formula1>0</formula1>
    </dataValidation>
    <dataValidation sqref="K5:K104" showErrorMessage="1" showInputMessage="1" allowBlank="1" type="list">
      <formula1>"StavPro Žilina s.r.o.,Betón SK s.r.o.,Marek Kováč – stavebné práce,Elektro Horváth s.r.o."</formula1>
    </dataValidation>
    <dataValidation sqref="L5:L104" showErrorMessage="1" showInputMessage="1" allowBlank="1" type="date" operator="between">
      <formula1>1</formula1>
      <formula2>2958465</formula2>
    </dataValidation>
    <dataValidation sqref="M5:M104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18" customWidth="1" min="4" max="4"/>
    <col width="3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 ht="28" customHeight="1">
      <c r="A1" s="1" t="inlineStr">
        <is>
          <t>Prehľad rozpočtu stavby</t>
        </is>
      </c>
    </row>
    <row r="2">
      <c r="A2" s="2" t="inlineStr">
        <is>
          <t>Manažérsky prehľad čerpania a odchýlok podľa kategórie.</t>
        </is>
      </c>
    </row>
    <row r="3"/>
    <row r="4">
      <c r="A4" s="3" t="inlineStr">
        <is>
          <t>Súhrnný ukazovateľ</t>
        </is>
      </c>
      <c r="B4" s="3" t="inlineStr">
        <is>
          <t>Hodnota</t>
        </is>
      </c>
    </row>
    <row r="5">
      <c r="A5" s="21" t="inlineStr">
        <is>
          <t>Celkový rozpočet bez DPH</t>
        </is>
      </c>
      <c r="B5" s="22">
        <f>SUM('Rozpočet stavby'!$H$5:$H$104)</f>
        <v/>
      </c>
    </row>
    <row r="6">
      <c r="A6" s="23" t="inlineStr">
        <is>
          <t>Celková DPH</t>
        </is>
      </c>
      <c r="B6" s="18">
        <f>SUM('Rozpočet stavby'!$I$5:$I$104)</f>
        <v/>
      </c>
    </row>
    <row r="7">
      <c r="A7" s="21" t="inlineStr">
        <is>
          <t>Celkový rozpočet s DPH</t>
        </is>
      </c>
      <c r="B7" s="22">
        <f>SUM('Rozpočet stavby'!$J$5:$J$104)</f>
        <v/>
      </c>
    </row>
    <row r="8">
      <c r="A8" s="23" t="inlineStr">
        <is>
          <t>Skutočné čerpanie</t>
        </is>
      </c>
      <c r="B8" s="18">
        <f>SUM('Rozpočet stavby'!$M$5:$M$104)</f>
        <v/>
      </c>
    </row>
    <row r="9">
      <c r="A9" s="21" t="inlineStr">
        <is>
          <t>Zostatok rozpočtu</t>
        </is>
      </c>
      <c r="B9" s="22">
        <f>IFERROR(SUM('Rozpočet stavby'!$H$5:$H$104)-SUM('Rozpočet stavby'!$M$5:$M$104),0)</f>
        <v/>
      </c>
    </row>
    <row r="10">
      <c r="A10" s="23" t="inlineStr">
        <is>
          <t>Percento čerpania</t>
        </is>
      </c>
      <c r="B10" s="19">
        <f>IFERROR(SUM('Rozpočet stavby'!$M$5:$M$104)/SUM('Rozpočet stavby'!$H$5:$H$104),0)</f>
        <v/>
      </c>
    </row>
    <row r="11">
      <c r="A11" s="21" t="inlineStr">
        <is>
          <t>Počet rozpočtových položiek</t>
        </is>
      </c>
      <c r="B11" s="24">
        <f>COUNTA('Rozpočet stavby'!$A$5:$A$104)</f>
        <v/>
      </c>
    </row>
    <row r="12">
      <c r="A12" s="23" t="inlineStr">
        <is>
          <t>Počet položiek nad rozpočtom</t>
        </is>
      </c>
      <c r="B12" s="20">
        <f>COUNTIF('Rozpočet stavby'!$O$5:$O$104,"Nad rozpočet")</f>
        <v/>
      </c>
    </row>
    <row r="13"/>
    <row r="14">
      <c r="A14" s="25" t="inlineStr">
        <is>
          <t>Kategória</t>
        </is>
      </c>
      <c r="B14" s="25" t="inlineStr">
        <is>
          <t>Rozpočet bez DPH</t>
        </is>
      </c>
      <c r="C14" s="25" t="inlineStr">
        <is>
          <t>Skutočné čerpanie</t>
        </is>
      </c>
      <c r="D14" s="25" t="inlineStr">
        <is>
          <t>Odchýlka</t>
        </is>
      </c>
    </row>
    <row r="15">
      <c r="A15" s="21" t="inlineStr">
        <is>
          <t>Zemné práce</t>
        </is>
      </c>
      <c r="B15" s="9">
        <f>SUMIF('Rozpočet stavby'!$B$5:$B$104,'Prehľad'!$A15,'Rozpočet stavby'!$H$5:$H$104)</f>
        <v/>
      </c>
      <c r="C15" s="9">
        <f>SUMIF('Rozpočet stavby'!$B$5:$B$104,'Prehľad'!$A15,'Rozpočet stavby'!$M$5:$M$104)</f>
        <v/>
      </c>
      <c r="D15" s="9">
        <f>IF(OR('Prehľad'!$B15="",'Prehľad'!$C15=""),"",'Prehľad'!$C15-'Prehľad'!$B15)</f>
        <v/>
      </c>
    </row>
    <row r="16">
      <c r="A16" s="23" t="inlineStr">
        <is>
          <t>Základy</t>
        </is>
      </c>
      <c r="B16" s="13">
        <f>SUMIF('Rozpočet stavby'!$B$5:$B$104,'Prehľad'!$A16,'Rozpočet stavby'!$H$5:$H$104)</f>
        <v/>
      </c>
      <c r="C16" s="13">
        <f>SUMIF('Rozpočet stavby'!$B$5:$B$104,'Prehľad'!$A16,'Rozpočet stavby'!$M$5:$M$104)</f>
        <v/>
      </c>
      <c r="D16" s="13">
        <f>IF(OR('Prehľad'!$B16="",'Prehľad'!$C16=""),"",'Prehľad'!$C16-'Prehľad'!$B16)</f>
        <v/>
      </c>
    </row>
    <row r="17">
      <c r="A17" s="21" t="inlineStr">
        <is>
          <t>Murárske práce</t>
        </is>
      </c>
      <c r="B17" s="9">
        <f>SUMIF('Rozpočet stavby'!$B$5:$B$104,'Prehľad'!$A17,'Rozpočet stavby'!$H$5:$H$104)</f>
        <v/>
      </c>
      <c r="C17" s="9">
        <f>SUMIF('Rozpočet stavby'!$B$5:$B$104,'Prehľad'!$A17,'Rozpočet stavby'!$M$5:$M$104)</f>
        <v/>
      </c>
      <c r="D17" s="9">
        <f>IF(OR('Prehľad'!$B17="",'Prehľad'!$C17=""),"",'Prehľad'!$C17-'Prehľad'!$B17)</f>
        <v/>
      </c>
    </row>
    <row r="18">
      <c r="A18" s="23" t="inlineStr">
        <is>
          <t>Strecha</t>
        </is>
      </c>
      <c r="B18" s="13">
        <f>SUMIF('Rozpočet stavby'!$B$5:$B$104,'Prehľad'!$A18,'Rozpočet stavby'!$H$5:$H$104)</f>
        <v/>
      </c>
      <c r="C18" s="13">
        <f>SUMIF('Rozpočet stavby'!$B$5:$B$104,'Prehľad'!$A18,'Rozpočet stavby'!$M$5:$M$104)</f>
        <v/>
      </c>
      <c r="D18" s="13">
        <f>IF(OR('Prehľad'!$B18="",'Prehľad'!$C18=""),"",'Prehľad'!$C18-'Prehľad'!$B18)</f>
        <v/>
      </c>
    </row>
    <row r="19">
      <c r="A19" s="21" t="inlineStr">
        <is>
          <t>Elektroinštalácia</t>
        </is>
      </c>
      <c r="B19" s="9">
        <f>SUMIF('Rozpočet stavby'!$B$5:$B$104,'Prehľad'!$A19,'Rozpočet stavby'!$H$5:$H$104)</f>
        <v/>
      </c>
      <c r="C19" s="9">
        <f>SUMIF('Rozpočet stavby'!$B$5:$B$104,'Prehľad'!$A19,'Rozpočet stavby'!$M$5:$M$104)</f>
        <v/>
      </c>
      <c r="D19" s="9">
        <f>IF(OR('Prehľad'!$B19="",'Prehľad'!$C19=""),"",'Prehľad'!$C19-'Prehľad'!$B19)</f>
        <v/>
      </c>
    </row>
    <row r="20">
      <c r="A20" s="23" t="inlineStr">
        <is>
          <t>Voda a kanalizácia</t>
        </is>
      </c>
      <c r="B20" s="13">
        <f>SUMIF('Rozpočet stavby'!$B$5:$B$104,'Prehľad'!$A20,'Rozpočet stavby'!$H$5:$H$104)</f>
        <v/>
      </c>
      <c r="C20" s="13">
        <f>SUMIF('Rozpočet stavby'!$B$5:$B$104,'Prehľad'!$A20,'Rozpočet stavby'!$M$5:$M$104)</f>
        <v/>
      </c>
      <c r="D20" s="13">
        <f>IF(OR('Prehľad'!$B20="",'Prehľad'!$C20=""),"",'Prehľad'!$C20-'Prehľad'!$B20)</f>
        <v/>
      </c>
    </row>
    <row r="21">
      <c r="A21" s="21" t="inlineStr">
        <is>
          <t>Zateplenie</t>
        </is>
      </c>
      <c r="B21" s="9">
        <f>SUMIF('Rozpočet stavby'!$B$5:$B$104,'Prehľad'!$A21,'Rozpočet stavby'!$H$5:$H$104)</f>
        <v/>
      </c>
      <c r="C21" s="9">
        <f>SUMIF('Rozpočet stavby'!$B$5:$B$104,'Prehľad'!$A21,'Rozpočet stavby'!$M$5:$M$104)</f>
        <v/>
      </c>
      <c r="D21" s="9">
        <f>IF(OR('Prehľad'!$B21="",'Prehľad'!$C21=""),"",'Prehľad'!$C21-'Prehľad'!$B21)</f>
        <v/>
      </c>
    </row>
    <row r="22">
      <c r="A22" s="23" t="inlineStr">
        <is>
          <t>Interiér</t>
        </is>
      </c>
      <c r="B22" s="13">
        <f>SUMIF('Rozpočet stavby'!$B$5:$B$104,'Prehľad'!$A22,'Rozpočet stavby'!$H$5:$H$104)</f>
        <v/>
      </c>
      <c r="C22" s="13">
        <f>SUMIF('Rozpočet stavby'!$B$5:$B$104,'Prehľad'!$A22,'Rozpočet stavby'!$M$5:$M$104)</f>
        <v/>
      </c>
      <c r="D22" s="13">
        <f>IF(OR('Prehľad'!$B22="",'Prehľad'!$C22=""),"",'Prehľad'!$C22-'Prehľad'!$B22)</f>
        <v/>
      </c>
    </row>
    <row r="23"/>
    <row r="24"/>
    <row r="25">
      <c r="A25" s="2" t="inlineStr">
        <is>
          <t>Odchýlka = skutočné čerpanie mínus rozpočet bez DPH.</t>
        </is>
      </c>
    </row>
  </sheetData>
  <mergeCells count="1">
    <mergeCell ref="A1:Q1"/>
  </mergeCells>
  <conditionalFormatting sqref="B9">
    <cfRule type="expression" priority="1" dxfId="1" stopIfTrue="1">
      <formula>$B9&gt;0</formula>
    </cfRule>
    <cfRule type="expression" priority="2" dxfId="0" stopIfTrue="1">
      <formula>$B9&lt;0</formula>
    </cfRule>
  </conditionalFormatting>
  <conditionalFormatting sqref="D15:D22">
    <cfRule type="expression" priority="3" dxfId="0" stopIfTrue="1">
      <formula>$D15&gt;0</formula>
    </cfRule>
    <cfRule type="expression" priority="4" dxfId="1" stopIfTrue="1">
      <formula>$D15&lt;0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</cols>
  <sheetData>
    <row r="1" ht="28" customHeight="1">
      <c r="A1" s="1" t="inlineStr">
        <is>
          <t>Sadzby DPH podľa kategórie</t>
        </is>
      </c>
    </row>
    <row r="2">
      <c r="A2" s="26" t="inlineStr">
        <is>
          <t>Predvolené sadzby upravte a overte podľa aktuálnej legislatívy a typu stavebných prác.</t>
        </is>
      </c>
    </row>
    <row r="3"/>
    <row r="4">
      <c r="A4" s="3" t="inlineStr">
        <is>
          <t>Kategória</t>
        </is>
      </c>
      <c r="B4" s="3" t="inlineStr">
        <is>
          <t>Sadzba DPH</t>
        </is>
      </c>
    </row>
    <row r="5">
      <c r="A5" s="5" t="inlineStr">
        <is>
          <t>Zemné práce</t>
        </is>
      </c>
      <c r="B5" s="27" t="n">
        <v>0.2</v>
      </c>
    </row>
    <row r="6">
      <c r="A6" s="5" t="inlineStr">
        <is>
          <t>Základy</t>
        </is>
      </c>
      <c r="B6" s="27" t="n">
        <v>0.2</v>
      </c>
    </row>
    <row r="7">
      <c r="A7" s="5" t="inlineStr">
        <is>
          <t>Murárske práce</t>
        </is>
      </c>
      <c r="B7" s="27" t="n">
        <v>0.2</v>
      </c>
    </row>
    <row r="8">
      <c r="A8" s="5" t="inlineStr">
        <is>
          <t>Strecha</t>
        </is>
      </c>
      <c r="B8" s="27" t="n">
        <v>0.2</v>
      </c>
    </row>
    <row r="9">
      <c r="A9" s="5" t="inlineStr">
        <is>
          <t>Elektroinštalácia</t>
        </is>
      </c>
      <c r="B9" s="27" t="n">
        <v>0.2</v>
      </c>
    </row>
    <row r="10">
      <c r="A10" s="5" t="inlineStr">
        <is>
          <t>Voda a kanalizácia</t>
        </is>
      </c>
      <c r="B10" s="27" t="n">
        <v>0.1</v>
      </c>
    </row>
    <row r="11">
      <c r="A11" s="5" t="inlineStr">
        <is>
          <t>Zateplenie</t>
        </is>
      </c>
      <c r="B11" s="27" t="n">
        <v>0.2</v>
      </c>
    </row>
    <row r="12">
      <c r="A12" s="5" t="inlineStr">
        <is>
          <t>Interiér</t>
        </is>
      </c>
      <c r="B12" s="27" t="n">
        <v>0.05</v>
      </c>
    </row>
    <row r="13">
      <c r="A13" s="5" t="n"/>
      <c r="B13" s="27" t="n"/>
    </row>
    <row r="14">
      <c r="A14" s="5" t="n"/>
      <c r="B14" s="27" t="n"/>
    </row>
    <row r="15">
      <c r="A15" s="5" t="n"/>
      <c r="B15" s="27" t="n"/>
    </row>
    <row r="16">
      <c r="A16" s="5" t="n"/>
      <c r="B16" s="27" t="n"/>
    </row>
    <row r="17">
      <c r="A17" s="5" t="n"/>
      <c r="B17" s="27" t="n"/>
    </row>
    <row r="18">
      <c r="A18" s="5" t="n"/>
      <c r="B18" s="27" t="n"/>
    </row>
    <row r="19">
      <c r="A19" s="5" t="n"/>
      <c r="B19" s="27" t="n"/>
    </row>
    <row r="20">
      <c r="A20" s="5" t="n"/>
      <c r="B20" s="27" t="n"/>
    </row>
    <row r="21">
      <c r="A21" s="5" t="n"/>
      <c r="B21" s="27" t="n"/>
    </row>
    <row r="22">
      <c r="A22" s="5" t="n"/>
      <c r="B22" s="27" t="n"/>
    </row>
    <row r="23">
      <c r="A23" s="5" t="n"/>
      <c r="B23" s="27" t="n"/>
    </row>
    <row r="24">
      <c r="A24" s="5" t="n"/>
      <c r="B24" s="27" t="n"/>
    </row>
    <row r="25">
      <c r="A25" s="5" t="n"/>
      <c r="B25" s="27" t="n"/>
    </row>
    <row r="26">
      <c r="A26" s="5" t="n"/>
      <c r="B26" s="27" t="n"/>
    </row>
    <row r="27">
      <c r="A27" s="5" t="n"/>
      <c r="B27" s="27" t="n"/>
    </row>
    <row r="28">
      <c r="A28" s="5" t="n"/>
      <c r="B28" s="27" t="n"/>
    </row>
    <row r="29">
      <c r="A29" s="5" t="n"/>
      <c r="B29" s="27" t="n"/>
    </row>
    <row r="30">
      <c r="A30" s="5" t="n"/>
      <c r="B30" s="27" t="n"/>
    </row>
    <row r="31">
      <c r="A31" s="5" t="n"/>
      <c r="B31" s="27" t="n"/>
    </row>
    <row r="32">
      <c r="A32" s="5" t="n"/>
      <c r="B32" s="27" t="n"/>
    </row>
    <row r="33">
      <c r="A33" s="5" t="n"/>
      <c r="B33" s="27" t="n"/>
    </row>
    <row r="34">
      <c r="A34" s="5" t="n"/>
      <c r="B34" s="27" t="n"/>
    </row>
    <row r="35">
      <c r="A35" s="5" t="n"/>
      <c r="B35" s="27" t="n"/>
    </row>
    <row r="36">
      <c r="A36" s="5" t="n"/>
      <c r="B36" s="27" t="n"/>
    </row>
    <row r="37">
      <c r="A37" s="5" t="n"/>
      <c r="B37" s="27" t="n"/>
    </row>
    <row r="38">
      <c r="A38" s="5" t="n"/>
      <c r="B38" s="27" t="n"/>
    </row>
    <row r="39">
      <c r="A39" s="5" t="n"/>
      <c r="B39" s="27" t="n"/>
    </row>
    <row r="40">
      <c r="A40" s="5" t="n"/>
      <c r="B40" s="27" t="n"/>
    </row>
    <row r="41">
      <c r="A41" s="5" t="n"/>
      <c r="B41" s="27" t="n"/>
    </row>
    <row r="42">
      <c r="A42" s="5" t="n"/>
      <c r="B42" s="27" t="n"/>
    </row>
    <row r="43">
      <c r="A43" s="5" t="n"/>
      <c r="B43" s="27" t="n"/>
    </row>
    <row r="44">
      <c r="A44" s="5" t="n"/>
      <c r="B44" s="27" t="n"/>
    </row>
    <row r="45">
      <c r="A45" s="5" t="n"/>
      <c r="B45" s="27" t="n"/>
    </row>
    <row r="46">
      <c r="A46" s="5" t="n"/>
      <c r="B46" s="27" t="n"/>
    </row>
    <row r="47">
      <c r="A47" s="5" t="n"/>
      <c r="B47" s="27" t="n"/>
    </row>
    <row r="48">
      <c r="A48" s="5" t="n"/>
      <c r="B48" s="27" t="n"/>
    </row>
    <row r="49">
      <c r="A49" s="5" t="n"/>
      <c r="B49" s="27" t="n"/>
    </row>
    <row r="50">
      <c r="A50" s="5" t="n"/>
      <c r="B50" s="27" t="n"/>
    </row>
    <row r="51">
      <c r="A51" s="5" t="n"/>
      <c r="B51" s="27" t="n"/>
    </row>
    <row r="52">
      <c r="A52" s="5" t="n"/>
      <c r="B52" s="27" t="n"/>
    </row>
    <row r="53">
      <c r="A53" s="5" t="n"/>
      <c r="B53" s="27" t="n"/>
    </row>
    <row r="54">
      <c r="A54" s="5" t="n"/>
      <c r="B54" s="27" t="n"/>
    </row>
    <row r="55">
      <c r="A55" s="5" t="n"/>
      <c r="B55" s="27" t="n"/>
    </row>
    <row r="56">
      <c r="A56" s="5" t="n"/>
      <c r="B56" s="27" t="n"/>
    </row>
    <row r="57">
      <c r="A57" s="5" t="n"/>
      <c r="B57" s="27" t="n"/>
    </row>
    <row r="58">
      <c r="A58" s="5" t="n"/>
      <c r="B58" s="27" t="n"/>
    </row>
    <row r="59">
      <c r="A59" s="5" t="n"/>
      <c r="B59" s="27" t="n"/>
    </row>
    <row r="60">
      <c r="A60" s="5" t="n"/>
      <c r="B60" s="27" t="n"/>
    </row>
    <row r="61">
      <c r="A61" s="5" t="n"/>
      <c r="B61" s="27" t="n"/>
    </row>
    <row r="62">
      <c r="A62" s="5" t="n"/>
      <c r="B62" s="27" t="n"/>
    </row>
    <row r="63">
      <c r="A63" s="5" t="n"/>
      <c r="B63" s="27" t="n"/>
    </row>
    <row r="64">
      <c r="A64" s="5" t="n"/>
      <c r="B64" s="27" t="n"/>
    </row>
    <row r="65">
      <c r="A65" s="5" t="n"/>
      <c r="B65" s="27" t="n"/>
    </row>
    <row r="66">
      <c r="A66" s="5" t="n"/>
      <c r="B66" s="27" t="n"/>
    </row>
    <row r="67">
      <c r="A67" s="5" t="n"/>
      <c r="B67" s="27" t="n"/>
    </row>
    <row r="68">
      <c r="A68" s="5" t="n"/>
      <c r="B68" s="27" t="n"/>
    </row>
    <row r="69">
      <c r="A69" s="5" t="n"/>
      <c r="B69" s="27" t="n"/>
    </row>
    <row r="70">
      <c r="A70" s="5" t="n"/>
      <c r="B70" s="27" t="n"/>
    </row>
    <row r="71">
      <c r="A71" s="5" t="n"/>
      <c r="B71" s="27" t="n"/>
    </row>
    <row r="72">
      <c r="A72" s="5" t="n"/>
      <c r="B72" s="27" t="n"/>
    </row>
    <row r="73">
      <c r="A73" s="5" t="n"/>
      <c r="B73" s="27" t="n"/>
    </row>
    <row r="74">
      <c r="A74" s="5" t="n"/>
      <c r="B74" s="27" t="n"/>
    </row>
    <row r="75">
      <c r="A75" s="5" t="n"/>
      <c r="B75" s="27" t="n"/>
    </row>
    <row r="76">
      <c r="A76" s="5" t="n"/>
      <c r="B76" s="27" t="n"/>
    </row>
    <row r="77">
      <c r="A77" s="5" t="n"/>
      <c r="B77" s="27" t="n"/>
    </row>
    <row r="78">
      <c r="A78" s="5" t="n"/>
      <c r="B78" s="27" t="n"/>
    </row>
    <row r="79">
      <c r="A79" s="5" t="n"/>
      <c r="B79" s="27" t="n"/>
    </row>
    <row r="80">
      <c r="A80" s="5" t="n"/>
      <c r="B80" s="27" t="n"/>
    </row>
    <row r="81">
      <c r="A81" s="5" t="n"/>
      <c r="B81" s="27" t="n"/>
    </row>
    <row r="82">
      <c r="A82" s="5" t="n"/>
      <c r="B82" s="27" t="n"/>
    </row>
    <row r="83">
      <c r="A83" s="5" t="n"/>
      <c r="B83" s="27" t="n"/>
    </row>
    <row r="84">
      <c r="A84" s="5" t="n"/>
      <c r="B84" s="27" t="n"/>
    </row>
    <row r="85">
      <c r="A85" s="5" t="n"/>
      <c r="B85" s="27" t="n"/>
    </row>
    <row r="86">
      <c r="A86" s="5" t="n"/>
      <c r="B86" s="27" t="n"/>
    </row>
    <row r="87">
      <c r="A87" s="5" t="n"/>
      <c r="B87" s="27" t="n"/>
    </row>
    <row r="88">
      <c r="A88" s="5" t="n"/>
      <c r="B88" s="27" t="n"/>
    </row>
    <row r="89">
      <c r="A89" s="5" t="n"/>
      <c r="B89" s="27" t="n"/>
    </row>
    <row r="90">
      <c r="A90" s="5" t="n"/>
      <c r="B90" s="27" t="n"/>
    </row>
    <row r="91">
      <c r="A91" s="5" t="n"/>
      <c r="B91" s="27" t="n"/>
    </row>
    <row r="92">
      <c r="A92" s="5" t="n"/>
      <c r="B92" s="27" t="n"/>
    </row>
    <row r="93">
      <c r="A93" s="5" t="n"/>
      <c r="B93" s="27" t="n"/>
    </row>
    <row r="94">
      <c r="A94" s="5" t="n"/>
      <c r="B94" s="27" t="n"/>
    </row>
    <row r="95">
      <c r="A95" s="5" t="n"/>
      <c r="B95" s="27" t="n"/>
    </row>
    <row r="96">
      <c r="A96" s="5" t="n"/>
      <c r="B96" s="27" t="n"/>
    </row>
    <row r="97">
      <c r="A97" s="5" t="n"/>
      <c r="B97" s="27" t="n"/>
    </row>
    <row r="98">
      <c r="A98" s="5" t="n"/>
      <c r="B98" s="27" t="n"/>
    </row>
    <row r="99">
      <c r="A99" s="5" t="n"/>
      <c r="B99" s="27" t="n"/>
    </row>
    <row r="100">
      <c r="A100" s="5" t="n"/>
      <c r="B100" s="27" t="n"/>
    </row>
    <row r="101">
      <c r="A101" s="5" t="n"/>
      <c r="B101" s="27" t="n"/>
    </row>
    <row r="102">
      <c r="A102" s="5" t="n"/>
      <c r="B102" s="27" t="n"/>
    </row>
    <row r="103">
      <c r="A103" s="5" t="n"/>
      <c r="B103" s="27" t="n"/>
    </row>
    <row r="104">
      <c r="A104" s="5" t="n"/>
      <c r="B104" s="27" t="n"/>
    </row>
  </sheetData>
  <autoFilter ref="A4:B104"/>
  <mergeCells count="1">
    <mergeCell ref="A1:B1"/>
  </mergeCells>
  <dataValidations count="1">
    <dataValidation sqref="B5:B104" showErrorMessage="1" showInputMessage="1" allowBlank="1" type="list">
      <formula1>"5%,10%,20%"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78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Pokyny k používaniu rozpočtu stavby</t>
        </is>
      </c>
    </row>
    <row r="2"/>
    <row r="3"/>
    <row r="4">
      <c r="A4" s="3" t="inlineStr">
        <is>
          <t>Hárok</t>
        </is>
      </c>
      <c r="B4" s="3" t="inlineStr">
        <is>
          <t>Účel a použitie</t>
        </is>
      </c>
      <c r="C4" s="3" t="n"/>
      <c r="D4" s="3" t="n"/>
      <c r="E4" s="3" t="n"/>
      <c r="F4" s="3" t="n"/>
    </row>
    <row r="5">
      <c r="A5" s="28" t="inlineStr">
        <is>
          <t>Rozpočet stavby</t>
        </is>
      </c>
      <c r="B5" s="29" t="inlineStr">
        <is>
          <t>Hlavný hárok na evidenciu rozpočtových položiek, cien bez DPH, plánovaných termínov a skutočného čerpania.</t>
        </is>
      </c>
      <c r="C5" s="29" t="n"/>
      <c r="D5" s="29" t="n"/>
      <c r="E5" s="29" t="n"/>
      <c r="F5" s="29" t="n"/>
    </row>
    <row r="6">
      <c r="A6" s="30" t="inlineStr">
        <is>
          <t>Prehľad</t>
        </is>
      </c>
      <c r="B6" s="31" t="inlineStr">
        <is>
          <t>Manažérsky dashboard s celkovými ukazovateľmi, odchýlkami podľa kategórie a grafmi.</t>
        </is>
      </c>
      <c r="C6" s="31" t="n"/>
      <c r="D6" s="31" t="n"/>
      <c r="E6" s="31" t="n"/>
      <c r="F6" s="31" t="n"/>
    </row>
    <row r="7">
      <c r="A7" s="28" t="inlineStr">
        <is>
          <t>Sadzby DPH</t>
        </is>
      </c>
      <c r="B7" s="29" t="inlineStr">
        <is>
          <t>Pomocný hárok s upraviteľnými sadzbami DPH, ktoré sa načítavajú do rozpočtu pomocou vyhľadávacieho vzorca.</t>
        </is>
      </c>
      <c r="C7" s="29" t="n"/>
      <c r="D7" s="29" t="n"/>
      <c r="E7" s="29" t="n"/>
      <c r="F7" s="29" t="n"/>
    </row>
    <row r="8">
      <c r="A8" s="30" t="inlineStr">
        <is>
          <t>Pokyny</t>
        </is>
      </c>
      <c r="B8" s="31" t="inlineStr">
        <is>
          <t>Stručný návod k správnemu vedeniu vzorového rozpočtu.</t>
        </is>
      </c>
      <c r="C8" s="31" t="n"/>
      <c r="D8" s="31" t="n"/>
      <c r="E8" s="31" t="n"/>
      <c r="F8" s="31" t="n"/>
    </row>
    <row r="9"/>
    <row r="10"/>
    <row r="11">
      <c r="A11" s="15" t="inlineStr">
        <is>
          <t>Pravidlá práce s rozpočtom</t>
        </is>
      </c>
      <c r="B11" s="15" t="n"/>
      <c r="C11" s="15" t="n"/>
      <c r="D11" s="15" t="n"/>
      <c r="E11" s="15" t="n"/>
      <c r="F11" s="15" t="n"/>
    </row>
    <row r="12" ht="32" customHeight="1">
      <c r="A12" s="32" t="inlineStr">
        <is>
          <t>1.</t>
        </is>
      </c>
      <c r="B12" s="33" t="inlineStr">
        <is>
          <t>Žlté bunky sú určené na zadávanie alebo úpravu údajov.</t>
        </is>
      </c>
      <c r="C12" s="33" t="n"/>
      <c r="D12" s="33" t="n"/>
      <c r="E12" s="33" t="n"/>
      <c r="F12" s="33" t="n"/>
    </row>
    <row r="13" ht="32" customHeight="1">
      <c r="A13" s="30" t="inlineStr">
        <is>
          <t>2.</t>
        </is>
      </c>
      <c r="B13" s="31" t="inlineStr">
        <is>
          <t>Ceny materiálu a prác zadávajte bez DPH; DPH a cenu s DPH vypočíta hárok automaticky.</t>
        </is>
      </c>
      <c r="C13" s="31" t="n"/>
      <c r="D13" s="31" t="n"/>
      <c r="E13" s="31" t="n"/>
      <c r="F13" s="31" t="n"/>
    </row>
    <row r="14" ht="32" customHeight="1">
      <c r="A14" s="30" t="inlineStr">
        <is>
          <t>3.</t>
        </is>
      </c>
      <c r="B14" s="31" t="inlineStr">
        <is>
          <t>Sadzby DPH kontrolujte podľa aktuálnej legislatívy a typu stavebných prác.</t>
        </is>
      </c>
      <c r="C14" s="31" t="n"/>
      <c r="D14" s="31" t="n"/>
      <c r="E14" s="31" t="n"/>
      <c r="F14" s="31" t="n"/>
    </row>
    <row r="15" ht="32" customHeight="1">
      <c r="A15" s="30" t="inlineStr">
        <is>
          <t>4.</t>
        </is>
      </c>
      <c r="B15" s="31" t="inlineStr">
        <is>
          <t>Skutočné čerpanie aktualizujte podľa faktúr a zálohových faktúr.</t>
        </is>
      </c>
      <c r="C15" s="31" t="n"/>
      <c r="D15" s="31" t="n"/>
      <c r="E15" s="31" t="n"/>
      <c r="F15" s="31" t="n"/>
    </row>
    <row r="16" ht="32" customHeight="1">
      <c r="A16" s="30" t="inlineStr">
        <is>
          <t>5.</t>
        </is>
      </c>
      <c r="B16" s="31" t="inlineStr">
        <is>
          <t>Pri fakturácii kontrolujte IČO, DIČ, IČ DPH a všetky náležitosti faktúry.</t>
        </is>
      </c>
      <c r="C16" s="31" t="n"/>
      <c r="D16" s="31" t="n"/>
      <c r="E16" s="31" t="n"/>
      <c r="F16" s="31" t="n"/>
    </row>
    <row r="17" ht="32" customHeight="1">
      <c r="A17" s="30" t="inlineStr">
        <is>
          <t>6.</t>
        </is>
      </c>
      <c r="B17" s="31" t="inlineStr">
        <is>
          <t>Rozpočet nenahrádza stavebný rozpočet autorizovaného projektanta ani účtovné poradenstvo.</t>
        </is>
      </c>
      <c r="C17" s="31" t="n"/>
      <c r="D17" s="31" t="n"/>
      <c r="E17" s="31" t="n"/>
      <c r="F17" s="31" t="n"/>
    </row>
    <row r="18"/>
    <row r="19"/>
    <row r="20" ht="38" customHeight="1">
      <c r="A20" s="34" t="inlineStr">
        <is>
          <t>Dôležité upozornenie</t>
        </is>
      </c>
      <c r="B20" s="31" t="inlineStr">
        <is>
          <t>Pred použitím rozpočtu na zmluvné alebo účtovné účely overte aktuálnosť cien, sadzieb a zmluvných podmienok.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2026-09-07T01:23:39Z</dcterms:created>
  <dcterms:modified xmlns:dcterms="http://purl.org/dc/terms/" xmlns:xsi="http://www.w3.org/2001/XMLSchema-instance" xsi:type="dcterms:W3CDTF">2026-09-07T01:23:39Z</dcterms:modified>
</cp:coreProperties>
</file>