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kladové pohyby" sheetId="1" state="visible" r:id="rId1"/>
    <sheet xmlns:r="http://schemas.openxmlformats.org/officeDocument/2006/relationships" name="Súhrn" sheetId="2" state="visible" r:id="rId2"/>
    <sheet xmlns:r="http://schemas.openxmlformats.org/officeDocument/2006/relationships" name="Číselník" sheetId="3" state="visible" r:id="rId3"/>
    <sheet xmlns:r="http://schemas.openxmlformats.org/officeDocument/2006/relationships" name="Návo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1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16A34A"/>
      <sz val="10"/>
    </font>
    <font>
      <name val="Calibri"/>
      <b val="1"/>
      <color rgb="00DC2626"/>
      <sz val="10"/>
    </font>
    <font>
      <name val="Calibri"/>
      <b val="1"/>
      <sz val="11"/>
    </font>
    <font>
      <name val="Calibri"/>
      <b val="1"/>
      <color rgb="00134E4A"/>
      <sz val="11"/>
    </font>
    <font>
      <name val="Calibri"/>
      <b val="1"/>
      <color rgb="00134E4A"/>
      <sz val="16"/>
    </font>
    <font>
      <name val="Calibri"/>
      <b val="1"/>
      <color rgb="00FFFFFF"/>
      <sz val="10"/>
    </font>
    <font>
      <name val="Calibri"/>
      <b val="1"/>
      <color rgb="000F766E"/>
      <sz val="10"/>
    </font>
  </fonts>
  <fills count="9">
    <fill>
      <patternFill/>
    </fill>
    <fill>
      <patternFill patternType="gray125"/>
    </fill>
    <fill>
      <patternFill patternType="solid">
        <fgColor rgb="00CCFBF1"/>
      </patternFill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DCFCE7"/>
      </patternFill>
    </fill>
    <fill>
      <patternFill patternType="solid">
        <fgColor rgb="00F0FDFA"/>
      </patternFill>
    </fill>
    <fill>
      <patternFill patternType="solid">
        <fgColor rgb="00FEE2E2"/>
      </patternFill>
    </fill>
    <fill>
      <patternFill patternType="solid">
        <fgColor rgb="0014B8A6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9" fontId="3" fillId="4" borderId="1" applyAlignment="1" pivotButton="0" quotePrefix="0" xfId="0">
      <alignment horizontal="center" vertical="center" wrapText="1"/>
    </xf>
    <xf numFmtId="3" fontId="3" fillId="4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right" vertical="center"/>
    </xf>
    <xf numFmtId="164" fontId="3" fillId="6" borderId="1" applyAlignment="1" pivotButton="0" quotePrefix="0" xfId="0">
      <alignment horizontal="right" vertical="center"/>
    </xf>
    <xf numFmtId="9" fontId="3" fillId="6" borderId="1" applyAlignment="1" pivotButton="0" quotePrefix="0" xfId="0">
      <alignment horizontal="center" vertical="center" wrapText="1"/>
    </xf>
    <xf numFmtId="3" fontId="3" fillId="6" borderId="1" applyAlignment="1" pivotButton="0" quotePrefix="0" xfId="0">
      <alignment horizontal="right" vertical="center"/>
    </xf>
    <xf numFmtId="0" fontId="5" fillId="7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6" fillId="2" borderId="1" pivotButton="0" quotePrefix="0" xfId="0"/>
    <xf numFmtId="3" fontId="6" fillId="2" borderId="1" pivotButton="0" quotePrefix="0" xfId="0"/>
    <xf numFmtId="164" fontId="6" fillId="2" borderId="1" pivotButton="0" quotePrefix="0" xfId="0"/>
    <xf numFmtId="0" fontId="7" fillId="6" borderId="1" applyAlignment="1" pivotButton="0" quotePrefix="0" xfId="0">
      <alignment horizontal="left" vertical="center" wrapText="1"/>
    </xf>
    <xf numFmtId="164" fontId="8" fillId="2" borderId="1" applyAlignment="1" pivotButton="0" quotePrefix="0" xfId="0">
      <alignment horizontal="right" vertical="center"/>
    </xf>
    <xf numFmtId="3" fontId="8" fillId="2" borderId="1" applyAlignment="1" pivotButton="0" quotePrefix="0" xfId="0">
      <alignment horizontal="right" vertical="center"/>
    </xf>
    <xf numFmtId="0" fontId="9" fillId="8" borderId="1" applyAlignment="1" pivotButton="0" quotePrefix="0" xfId="0">
      <alignment horizontal="left" vertical="center" wrapText="1"/>
    </xf>
    <xf numFmtId="0" fontId="10" fillId="6" borderId="1" applyAlignment="1" pivotButton="0" quotePrefix="0" xfId="0">
      <alignment horizontal="left" vertical="center" wrapText="1"/>
    </xf>
    <xf numFmtId="0" fontId="0" fillId="6" borderId="1" applyAlignment="1" pivotButton="0" quotePrefix="0" xfId="0">
      <alignment horizontal="left" vertical="center" wrapText="1"/>
    </xf>
    <xf numFmtId="0" fontId="10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Hodnota zásob podľa kategórie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'Súhrn'!B13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'Súhrn'!$A$14:$A$17</f>
            </numRef>
          </cat>
          <val>
            <numRef>
              <f>'Súhrn'!$B$14:$B$17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Kategória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Hodnota bez DPH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Podiel kategórií na hodnote skladu</a:t>
            </a:r>
          </a:p>
        </rich>
      </tx>
    </title>
    <plotArea>
      <pieChart>
        <varyColors val="1"/>
        <ser>
          <idx val="0"/>
          <order val="0"/>
          <tx>
            <strRef>
              <f>'Súhrn'!B13</f>
            </strRef>
          </tx>
          <spPr>
            <a:ln xmlns:a="http://schemas.openxmlformats.org/drawingml/2006/main">
              <a:prstDash val="solid"/>
            </a:ln>
          </spPr>
          <cat>
            <numRef>
              <f>'Súhrn'!$A$14:$A$17</f>
            </numRef>
          </cat>
          <val>
            <numRef>
              <f>'Súhrn'!$B$14:$B$17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17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22" customWidth="1" min="5" max="5"/>
    <col width="15" customWidth="1" min="6" max="6"/>
    <col width="16" customWidth="1" min="7" max="7"/>
    <col width="7" customWidth="1" min="8" max="8"/>
    <col width="10" customWidth="1" min="9" max="9"/>
    <col width="18" customWidth="1" min="10" max="10"/>
    <col width="8" customWidth="1" min="11" max="11"/>
    <col width="16" customWidth="1" min="12" max="12"/>
    <col width="14" customWidth="1" min="13" max="13"/>
    <col width="16" customWidth="1" min="14" max="14"/>
    <col width="22" customWidth="1" min="15" max="15"/>
    <col width="18" customWidth="1" min="16" max="16"/>
    <col width="18" customWidth="1" min="17" max="17"/>
    <col width="14" customWidth="1" min="18" max="18"/>
    <col width="12" customWidth="1" min="19" max="19"/>
  </cols>
  <sheetData>
    <row r="1" ht="28" customHeight="1">
      <c r="A1" s="1" t="inlineStr">
        <is>
          <t>SKLADOVÁ EVIDENCIA – POHYBY 2026</t>
        </is>
      </c>
      <c r="B1" s="29" t="n"/>
      <c r="C1" s="29" t="n"/>
      <c r="D1" s="29" t="n"/>
      <c r="E1" s="29" t="n"/>
      <c r="F1" s="29" t="n"/>
      <c r="G1" s="29" t="n"/>
      <c r="H1" s="29" t="n"/>
      <c r="I1" s="29" t="n"/>
      <c r="J1" s="29" t="n"/>
      <c r="K1" s="29" t="n"/>
      <c r="L1" s="29" t="n"/>
      <c r="M1" s="29" t="n"/>
      <c r="N1" s="29" t="n"/>
      <c r="O1" s="29" t="n"/>
      <c r="P1" s="29" t="n"/>
      <c r="Q1" s="29" t="n"/>
      <c r="R1" s="29" t="n"/>
      <c r="S1" s="30" t="n"/>
    </row>
    <row r="2">
      <c r="A2" s="2" t="inlineStr">
        <is>
          <t>Dátum</t>
        </is>
      </c>
      <c r="B2" s="2" t="inlineStr">
        <is>
          <t>Doklad č.</t>
        </is>
      </c>
      <c r="C2" s="2" t="inlineStr">
        <is>
          <t>Typ pohybu</t>
        </is>
      </c>
      <c r="D2" s="2" t="inlineStr">
        <is>
          <t>Kód položky</t>
        </is>
      </c>
      <c r="E2" s="2" t="inlineStr">
        <is>
          <t>Názov položky</t>
        </is>
      </c>
      <c r="F2" s="2" t="inlineStr">
        <is>
          <t>Kategória</t>
        </is>
      </c>
      <c r="G2" s="2" t="inlineStr">
        <is>
          <t>Sklad</t>
        </is>
      </c>
      <c r="H2" s="2" t="inlineStr">
        <is>
          <t>MJ</t>
        </is>
      </c>
      <c r="I2" s="2" t="inlineStr">
        <is>
          <t>Množstvo</t>
        </is>
      </c>
      <c r="J2" s="2" t="inlineStr">
        <is>
          <t>Jedn. cena bez DPH</t>
        </is>
      </c>
      <c r="K2" s="2" t="inlineStr">
        <is>
          <t>DPH %</t>
        </is>
      </c>
      <c r="L2" s="2" t="inlineStr">
        <is>
          <t>Hodnota bez DPH</t>
        </is>
      </c>
      <c r="M2" s="2" t="inlineStr">
        <is>
          <t>DPH suma</t>
        </is>
      </c>
      <c r="N2" s="2" t="inlineStr">
        <is>
          <t>Hodnota s DPH</t>
        </is>
      </c>
      <c r="O2" s="2" t="inlineStr">
        <is>
          <t>Partner</t>
        </is>
      </c>
      <c r="P2" s="2" t="inlineStr">
        <is>
          <t>Zodp. osoba</t>
        </is>
      </c>
      <c r="Q2" s="2" t="inlineStr">
        <is>
          <t>Poznámka</t>
        </is>
      </c>
      <c r="R2" s="2" t="inlineStr">
        <is>
          <t>Stav zásoby</t>
        </is>
      </c>
      <c r="S2" s="2" t="inlineStr">
        <is>
          <t>Výstraha</t>
        </is>
      </c>
    </row>
    <row r="3">
      <c r="A3" s="3" t="inlineStr">
        <is>
          <t>05.01.2026</t>
        </is>
      </c>
      <c r="B3" s="3" t="inlineStr">
        <is>
          <t>DOK-001</t>
        </is>
      </c>
      <c r="C3" s="3" t="inlineStr">
        <is>
          <t>Príjem</t>
        </is>
      </c>
      <c r="D3" s="3" t="inlineStr">
        <is>
          <t>KP-001</t>
        </is>
      </c>
      <c r="E3" s="4" t="inlineStr">
        <is>
          <t>Kancelársky papier A4</t>
        </is>
      </c>
      <c r="F3" s="4" t="inlineStr">
        <is>
          <t>Kancelária</t>
        </is>
      </c>
      <c r="G3" s="4" t="inlineStr">
        <is>
          <t>Bratislava</t>
        </is>
      </c>
      <c r="H3" s="3" t="inlineStr">
        <is>
          <t>bal</t>
        </is>
      </c>
      <c r="I3" s="5" t="n">
        <v>50</v>
      </c>
      <c r="J3" s="6" t="n">
        <v>3.2</v>
      </c>
      <c r="K3" s="7" t="n">
        <v>0.2</v>
      </c>
      <c r="L3" s="6">
        <f>I3*J3</f>
        <v/>
      </c>
      <c r="M3" s="6">
        <f>L3*K3</f>
        <v/>
      </c>
      <c r="N3" s="6">
        <f>L3+M3</f>
        <v/>
      </c>
      <c r="O3" s="4" t="inlineStr">
        <is>
          <t>Office Plus s.r.o.</t>
        </is>
      </c>
      <c r="P3" s="4" t="inlineStr">
        <is>
          <t>Ján Novák</t>
        </is>
      </c>
      <c r="Q3" s="4" t="inlineStr">
        <is>
          <t>Počiatočný príjem</t>
        </is>
      </c>
      <c r="R3" s="8" t="n">
        <v>50</v>
      </c>
      <c r="S3" s="9" t="inlineStr">
        <is>
          <t>OK</t>
        </is>
      </c>
    </row>
    <row r="4">
      <c r="A4" s="10" t="inlineStr">
        <is>
          <t>12.01.2026</t>
        </is>
      </c>
      <c r="B4" s="10" t="inlineStr">
        <is>
          <t>DOK-002</t>
        </is>
      </c>
      <c r="C4" s="10" t="inlineStr">
        <is>
          <t>Príjem</t>
        </is>
      </c>
      <c r="D4" s="10" t="inlineStr">
        <is>
          <t>TN-002</t>
        </is>
      </c>
      <c r="E4" s="11" t="inlineStr">
        <is>
          <t>Toner HP 85A</t>
        </is>
      </c>
      <c r="F4" s="11" t="inlineStr">
        <is>
          <t>IT</t>
        </is>
      </c>
      <c r="G4" s="11" t="inlineStr">
        <is>
          <t>Košice</t>
        </is>
      </c>
      <c r="H4" s="10" t="inlineStr">
        <is>
          <t>ks</t>
        </is>
      </c>
      <c r="I4" s="12" t="n">
        <v>10</v>
      </c>
      <c r="J4" s="13" t="n">
        <v>28.5</v>
      </c>
      <c r="K4" s="14" t="n">
        <v>0.2</v>
      </c>
      <c r="L4" s="13">
        <f>I4*J4</f>
        <v/>
      </c>
      <c r="M4" s="13">
        <f>L4*K4</f>
        <v/>
      </c>
      <c r="N4" s="13">
        <f>L4+M4</f>
        <v/>
      </c>
      <c r="O4" s="11" t="inlineStr">
        <is>
          <t>TechSupply a.s.</t>
        </is>
      </c>
      <c r="P4" s="11" t="inlineStr">
        <is>
          <t>Mária Kováčová</t>
        </is>
      </c>
      <c r="Q4" s="11" t="inlineStr">
        <is>
          <t>Skladové zásoby</t>
        </is>
      </c>
      <c r="R4" s="15" t="n">
        <v>10</v>
      </c>
      <c r="S4" s="9" t="inlineStr">
        <is>
          <t>OK</t>
        </is>
      </c>
    </row>
    <row r="5">
      <c r="A5" s="3" t="inlineStr">
        <is>
          <t>20.02.2026</t>
        </is>
      </c>
      <c r="B5" s="3" t="inlineStr">
        <is>
          <t>DOK-003</t>
        </is>
      </c>
      <c r="C5" s="3" t="inlineStr">
        <is>
          <t>Výdaj</t>
        </is>
      </c>
      <c r="D5" s="3" t="inlineStr">
        <is>
          <t>KP-001</t>
        </is>
      </c>
      <c r="E5" s="4" t="inlineStr">
        <is>
          <t>Kancelársky papier A4</t>
        </is>
      </c>
      <c r="F5" s="4" t="inlineStr">
        <is>
          <t>Kancelária</t>
        </is>
      </c>
      <c r="G5" s="4" t="inlineStr">
        <is>
          <t>Bratislava</t>
        </is>
      </c>
      <c r="H5" s="3" t="inlineStr">
        <is>
          <t>bal</t>
        </is>
      </c>
      <c r="I5" s="5" t="n">
        <v>15</v>
      </c>
      <c r="J5" s="6" t="n">
        <v>3.2</v>
      </c>
      <c r="K5" s="7" t="n">
        <v>0.2</v>
      </c>
      <c r="L5" s="6">
        <f>I5*J5</f>
        <v/>
      </c>
      <c r="M5" s="6">
        <f>L5*K5</f>
        <v/>
      </c>
      <c r="N5" s="6">
        <f>L5+M5</f>
        <v/>
      </c>
      <c r="O5" s="4" t="inlineStr">
        <is>
          <t>Mestský úrad Žilina</t>
        </is>
      </c>
      <c r="P5" s="4" t="inlineStr">
        <is>
          <t>Peter Horváth</t>
        </is>
      </c>
      <c r="Q5" s="4" t="inlineStr">
        <is>
          <t>Výdaj pre kanceláriu</t>
        </is>
      </c>
      <c r="R5" s="8" t="n">
        <v>35</v>
      </c>
      <c r="S5" s="9" t="inlineStr">
        <is>
          <t>OK</t>
        </is>
      </c>
    </row>
    <row r="6">
      <c r="A6" s="10" t="inlineStr">
        <is>
          <t>05.03.2026</t>
        </is>
      </c>
      <c r="B6" s="10" t="inlineStr">
        <is>
          <t>DOK-004</t>
        </is>
      </c>
      <c r="C6" s="10" t="inlineStr">
        <is>
          <t>Príjem</t>
        </is>
      </c>
      <c r="D6" s="10" t="inlineStr">
        <is>
          <t>PB-003</t>
        </is>
      </c>
      <c r="E6" s="11" t="inlineStr">
        <is>
          <t>Plastový box 60 l</t>
        </is>
      </c>
      <c r="F6" s="11" t="inlineStr">
        <is>
          <t>Sklad</t>
        </is>
      </c>
      <c r="G6" s="11" t="inlineStr">
        <is>
          <t>Žilina</t>
        </is>
      </c>
      <c r="H6" s="10" t="inlineStr">
        <is>
          <t>ks</t>
        </is>
      </c>
      <c r="I6" s="12" t="n">
        <v>30</v>
      </c>
      <c r="J6" s="13" t="n">
        <v>5.9</v>
      </c>
      <c r="K6" s="14" t="n">
        <v>0.2</v>
      </c>
      <c r="L6" s="13">
        <f>I6*J6</f>
        <v/>
      </c>
      <c r="M6" s="13">
        <f>L6*K6</f>
        <v/>
      </c>
      <c r="N6" s="13">
        <f>L6+M6</f>
        <v/>
      </c>
      <c r="O6" s="11" t="inlineStr">
        <is>
          <t>BoxTrade s.r.o.</t>
        </is>
      </c>
      <c r="P6" s="11" t="inlineStr">
        <is>
          <t>Zuzana Tóthová</t>
        </is>
      </c>
      <c r="Q6" s="11" t="inlineStr">
        <is>
          <t>Nová dodávka</t>
        </is>
      </c>
      <c r="R6" s="15" t="n">
        <v>30</v>
      </c>
      <c r="S6" s="9" t="inlineStr">
        <is>
          <t>OK</t>
        </is>
      </c>
    </row>
    <row r="7">
      <c r="A7" s="3" t="inlineStr">
        <is>
          <t>15.03.2026</t>
        </is>
      </c>
      <c r="B7" s="3" t="inlineStr">
        <is>
          <t>DOK-005</t>
        </is>
      </c>
      <c r="C7" s="3" t="inlineStr">
        <is>
          <t>Výdaj</t>
        </is>
      </c>
      <c r="D7" s="3" t="inlineStr">
        <is>
          <t>OR-004</t>
        </is>
      </c>
      <c r="E7" s="4" t="inlineStr">
        <is>
          <t>Ochranné rukavice</t>
        </is>
      </c>
      <c r="F7" s="4" t="inlineStr">
        <is>
          <t>BOZP</t>
        </is>
      </c>
      <c r="G7" s="4" t="inlineStr">
        <is>
          <t>Košice</t>
        </is>
      </c>
      <c r="H7" s="3" t="inlineStr">
        <is>
          <t>par</t>
        </is>
      </c>
      <c r="I7" s="5" t="n">
        <v>40</v>
      </c>
      <c r="J7" s="6" t="n">
        <v>1.1</v>
      </c>
      <c r="K7" s="7" t="n">
        <v>0.2</v>
      </c>
      <c r="L7" s="6">
        <f>I7*J7</f>
        <v/>
      </c>
      <c r="M7" s="6">
        <f>L7*K7</f>
        <v/>
      </c>
      <c r="N7" s="6">
        <f>L7+M7</f>
        <v/>
      </c>
      <c r="O7" s="4" t="inlineStr">
        <is>
          <t>Bezpečnosť SK s.r.o.</t>
        </is>
      </c>
      <c r="P7" s="4" t="inlineStr">
        <is>
          <t>Martin Baláž</t>
        </is>
      </c>
      <c r="Q7" s="4" t="inlineStr">
        <is>
          <t>Výdaj BOZP</t>
        </is>
      </c>
      <c r="R7" s="8" t="n">
        <v>-40</v>
      </c>
      <c r="S7" s="16" t="inlineStr">
        <is>
          <t>NÍZKY STAV</t>
        </is>
      </c>
    </row>
    <row r="8">
      <c r="A8" s="10" t="inlineStr">
        <is>
          <t>22.03.2026</t>
        </is>
      </c>
      <c r="B8" s="10" t="inlineStr">
        <is>
          <t>DOK-006</t>
        </is>
      </c>
      <c r="C8" s="10" t="inlineStr">
        <is>
          <t>Príjem</t>
        </is>
      </c>
      <c r="D8" s="10" t="inlineStr">
        <is>
          <t>OR-004</t>
        </is>
      </c>
      <c r="E8" s="11" t="inlineStr">
        <is>
          <t>Ochranné rukavice</t>
        </is>
      </c>
      <c r="F8" s="11" t="inlineStr">
        <is>
          <t>BOZP</t>
        </is>
      </c>
      <c r="G8" s="11" t="inlineStr">
        <is>
          <t>Košice</t>
        </is>
      </c>
      <c r="H8" s="10" t="inlineStr">
        <is>
          <t>par</t>
        </is>
      </c>
      <c r="I8" s="12" t="n">
        <v>80</v>
      </c>
      <c r="J8" s="13" t="n">
        <v>1.1</v>
      </c>
      <c r="K8" s="14" t="n">
        <v>0.2</v>
      </c>
      <c r="L8" s="13">
        <f>I8*J8</f>
        <v/>
      </c>
      <c r="M8" s="13">
        <f>L8*K8</f>
        <v/>
      </c>
      <c r="N8" s="13">
        <f>L8+M8</f>
        <v/>
      </c>
      <c r="O8" s="11" t="inlineStr">
        <is>
          <t>Globo Trade a.s.</t>
        </is>
      </c>
      <c r="P8" s="11" t="inlineStr">
        <is>
          <t>Katarína Hudáková</t>
        </is>
      </c>
      <c r="Q8" s="11" t="inlineStr">
        <is>
          <t>Doplnenie zásob</t>
        </is>
      </c>
      <c r="R8" s="15" t="n">
        <v>40</v>
      </c>
      <c r="S8" s="9" t="inlineStr">
        <is>
          <t>OK</t>
        </is>
      </c>
    </row>
    <row r="9">
      <c r="A9" s="3" t="inlineStr">
        <is>
          <t>10.04.2026</t>
        </is>
      </c>
      <c r="B9" s="3" t="inlineStr">
        <is>
          <t>DOK-007</t>
        </is>
      </c>
      <c r="C9" s="3" t="inlineStr">
        <is>
          <t>Presun</t>
        </is>
      </c>
      <c r="D9" s="3" t="inlineStr">
        <is>
          <t>PB-003</t>
        </is>
      </c>
      <c r="E9" s="4" t="inlineStr">
        <is>
          <t>Plastový box 60 l</t>
        </is>
      </c>
      <c r="F9" s="4" t="inlineStr">
        <is>
          <t>Sklad</t>
        </is>
      </c>
      <c r="G9" s="4" t="inlineStr">
        <is>
          <t>Bratislava</t>
        </is>
      </c>
      <c r="H9" s="3" t="inlineStr">
        <is>
          <t>ks</t>
        </is>
      </c>
      <c r="I9" s="5" t="n">
        <v>10</v>
      </c>
      <c r="J9" s="6" t="n">
        <v>5.9</v>
      </c>
      <c r="K9" s="7" t="n">
        <v>0.2</v>
      </c>
      <c r="L9" s="6">
        <f>I9*J9</f>
        <v/>
      </c>
      <c r="M9" s="6">
        <f>L9*K9</f>
        <v/>
      </c>
      <c r="N9" s="6">
        <f>L9+M9</f>
        <v/>
      </c>
      <c r="O9" s="4" t="inlineStr">
        <is>
          <t>Interný presun</t>
        </is>
      </c>
      <c r="P9" s="4" t="inlineStr">
        <is>
          <t>Lukáš Varga</t>
        </is>
      </c>
      <c r="Q9" s="4" t="inlineStr">
        <is>
          <t>Presun Žilina→BA</t>
        </is>
      </c>
      <c r="R9" s="8" t="n">
        <v>40</v>
      </c>
      <c r="S9" s="9" t="inlineStr">
        <is>
          <t>OK</t>
        </is>
      </c>
    </row>
    <row r="10">
      <c r="A10" s="10" t="inlineStr">
        <is>
          <t>25.04.2026</t>
        </is>
      </c>
      <c r="B10" s="10" t="inlineStr">
        <is>
          <t>DOK-008</t>
        </is>
      </c>
      <c r="C10" s="10" t="inlineStr">
        <is>
          <t>Výdaj</t>
        </is>
      </c>
      <c r="D10" s="10" t="inlineStr">
        <is>
          <t>TN-002</t>
        </is>
      </c>
      <c r="E10" s="11" t="inlineStr">
        <is>
          <t>Toner HP 85A</t>
        </is>
      </c>
      <c r="F10" s="11" t="inlineStr">
        <is>
          <t>IT</t>
        </is>
      </c>
      <c r="G10" s="11" t="inlineStr">
        <is>
          <t>Košice</t>
        </is>
      </c>
      <c r="H10" s="10" t="inlineStr">
        <is>
          <t>ks</t>
        </is>
      </c>
      <c r="I10" s="12" t="n">
        <v>8</v>
      </c>
      <c r="J10" s="13" t="n">
        <v>28.5</v>
      </c>
      <c r="K10" s="14" t="n">
        <v>0.2</v>
      </c>
      <c r="L10" s="13">
        <f>I10*J10</f>
        <v/>
      </c>
      <c r="M10" s="13">
        <f>L10*K10</f>
        <v/>
      </c>
      <c r="N10" s="13">
        <f>L10+M10</f>
        <v/>
      </c>
      <c r="O10" s="11" t="inlineStr">
        <is>
          <t>IT Servis Nitra s.r.o.</t>
        </is>
      </c>
      <c r="P10" s="11" t="inlineStr">
        <is>
          <t>Eva Šimková</t>
        </is>
      </c>
      <c r="Q10" s="11" t="inlineStr">
        <is>
          <t>Výdaj IT oddelenie</t>
        </is>
      </c>
      <c r="R10" s="15" t="n">
        <v>2</v>
      </c>
      <c r="S10" s="16" t="inlineStr">
        <is>
          <t>NÍZKY STAV</t>
        </is>
      </c>
    </row>
    <row r="11">
      <c r="A11" s="3" t="inlineStr">
        <is>
          <t>15.05.2026</t>
        </is>
      </c>
      <c r="B11" s="3" t="inlineStr">
        <is>
          <t>DOK-009</t>
        </is>
      </c>
      <c r="C11" s="3" t="inlineStr">
        <is>
          <t>Inventúra</t>
        </is>
      </c>
      <c r="D11" s="3" t="inlineStr">
        <is>
          <t>KP-001</t>
        </is>
      </c>
      <c r="E11" s="4" t="inlineStr">
        <is>
          <t>Kancelársky papier A4</t>
        </is>
      </c>
      <c r="F11" s="4" t="inlineStr">
        <is>
          <t>Kancelária</t>
        </is>
      </c>
      <c r="G11" s="4" t="inlineStr">
        <is>
          <t>Bratislava</t>
        </is>
      </c>
      <c r="H11" s="3" t="inlineStr">
        <is>
          <t>bal</t>
        </is>
      </c>
      <c r="I11" s="5" t="n">
        <v>3</v>
      </c>
      <c r="J11" s="6" t="n">
        <v>3.2</v>
      </c>
      <c r="K11" s="7" t="n">
        <v>0.2</v>
      </c>
      <c r="L11" s="6">
        <f>I11*J11</f>
        <v/>
      </c>
      <c r="M11" s="6">
        <f>L11*K11</f>
        <v/>
      </c>
      <c r="N11" s="6">
        <f>L11+M11</f>
        <v/>
      </c>
      <c r="O11" s="4" t="inlineStr">
        <is>
          <t>Interná inventúra</t>
        </is>
      </c>
      <c r="P11" s="4" t="inlineStr">
        <is>
          <t>Ján Novák</t>
        </is>
      </c>
      <c r="Q11" s="4" t="inlineStr">
        <is>
          <t>Korekcia stavu</t>
        </is>
      </c>
      <c r="R11" s="8" t="n">
        <v>38</v>
      </c>
      <c r="S11" s="9" t="inlineStr">
        <is>
          <t>OK</t>
        </is>
      </c>
    </row>
    <row r="12">
      <c r="A12" s="10" t="inlineStr">
        <is>
          <t>18.06.2026</t>
        </is>
      </c>
      <c r="B12" s="10" t="inlineStr">
        <is>
          <t>DOK-010</t>
        </is>
      </c>
      <c r="C12" s="10" t="inlineStr">
        <is>
          <t>Výdaj</t>
        </is>
      </c>
      <c r="D12" s="10" t="inlineStr">
        <is>
          <t>LP-005</t>
        </is>
      </c>
      <c r="E12" s="11" t="inlineStr">
        <is>
          <t>Lepiaca páska</t>
        </is>
      </c>
      <c r="F12" s="11" t="inlineStr">
        <is>
          <t>Kancelária</t>
        </is>
      </c>
      <c r="G12" s="11" t="inlineStr">
        <is>
          <t>Bratislava</t>
        </is>
      </c>
      <c r="H12" s="10" t="inlineStr">
        <is>
          <t>ks</t>
        </is>
      </c>
      <c r="I12" s="12" t="n">
        <v>20</v>
      </c>
      <c r="J12" s="13" t="n">
        <v>0.85</v>
      </c>
      <c r="K12" s="14" t="n">
        <v>0.2</v>
      </c>
      <c r="L12" s="13">
        <f>I12*J12</f>
        <v/>
      </c>
      <c r="M12" s="13">
        <f>L12*K12</f>
        <v/>
      </c>
      <c r="N12" s="13">
        <f>L12+M12</f>
        <v/>
      </c>
      <c r="O12" s="11" t="inlineStr">
        <is>
          <t>Rýchlo.sk s.r.o.</t>
        </is>
      </c>
      <c r="P12" s="11" t="inlineStr">
        <is>
          <t>Mária Kováčová</t>
        </is>
      </c>
      <c r="Q12" s="11" t="inlineStr">
        <is>
          <t>Výdaj pre balenie</t>
        </is>
      </c>
      <c r="R12" s="15" t="n">
        <v>-20</v>
      </c>
      <c r="S12" s="16" t="inlineStr">
        <is>
          <t>NÍZKY STAV</t>
        </is>
      </c>
    </row>
    <row r="13"/>
    <row r="14">
      <c r="A14" s="17" t="n"/>
      <c r="B14" s="17" t="n"/>
      <c r="C14" s="17" t="n"/>
      <c r="D14" s="18" t="inlineStr">
        <is>
          <t>SÚČTY:</t>
        </is>
      </c>
      <c r="E14" s="17" t="n"/>
      <c r="F14" s="17" t="n"/>
      <c r="G14" s="17" t="n"/>
      <c r="H14" s="17" t="n"/>
      <c r="I14" s="19">
        <f>SUM(I3:I12)</f>
        <v/>
      </c>
      <c r="J14" s="20">
        <f>IFERROR(AVERAGE(J3:J12),0)</f>
        <v/>
      </c>
      <c r="K14" s="17" t="n"/>
      <c r="L14" s="20">
        <f>SUM(L3:L12)</f>
        <v/>
      </c>
      <c r="M14" s="20">
        <f>SUM(M3:M12)</f>
        <v/>
      </c>
      <c r="N14" s="20">
        <f>SUM(N3:N12)</f>
        <v/>
      </c>
      <c r="O14" s="17" t="n"/>
      <c r="P14" s="17" t="n"/>
      <c r="Q14" s="17" t="n"/>
      <c r="R14" s="17" t="n"/>
      <c r="S14" s="17" t="n"/>
    </row>
  </sheetData>
  <mergeCells count="1">
    <mergeCell ref="A1:S1"/>
  </mergeCells>
  <dataValidations count="1">
    <dataValidation sqref="C3:C100" showErrorMessage="1" showInputMessage="1" allowBlank="1" type="list">
      <formula1>"Príjem,Výdaj,Presun,Inventúra"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18" customWidth="1" min="1" max="1"/>
    <col width="26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30" customHeight="1">
      <c r="A1" s="1" t="inlineStr">
        <is>
          <t>SÚHRN SKLADOVEJ EVIDENCIE – 2026</t>
        </is>
      </c>
      <c r="B1" s="29" t="n"/>
      <c r="C1" s="29" t="n"/>
      <c r="D1" s="29" t="n"/>
      <c r="E1" s="29" t="n"/>
      <c r="F1" s="29" t="n"/>
      <c r="G1" s="29" t="n"/>
      <c r="H1" s="30" t="n"/>
    </row>
    <row r="2"/>
    <row r="3">
      <c r="A3" s="21" t="inlineStr">
        <is>
          <t>Celk. hodnota bez DPH</t>
        </is>
      </c>
      <c r="B3" s="22">
        <f>IFERROR(SUM('Skladové pohyby'!L3:L12),0)</f>
        <v/>
      </c>
    </row>
    <row r="4">
      <c r="A4" s="21" t="inlineStr">
        <is>
          <t>Celk. hodnota s DPH</t>
        </is>
      </c>
      <c r="B4" s="22">
        <f>IFERROR(SUM('Skladové pohyby'!N3:N12),0)</f>
        <v/>
      </c>
    </row>
    <row r="5">
      <c r="A5" s="21" t="inlineStr">
        <is>
          <t>Počet pohybov</t>
        </is>
      </c>
      <c r="B5" s="23">
        <f>IFERROR(COUNTA('Skladové pohyby'!B3:B12),0)</f>
        <v/>
      </c>
    </row>
    <row r="6">
      <c r="A6" s="21" t="inlineStr">
        <is>
          <t>Počet výstrah NÍZKY STAV</t>
        </is>
      </c>
      <c r="B6" s="23">
        <f>IFERROR(COUNTIF('Skladové pohyby'!S3:S12,"NÍZKY STAV"),0)</f>
        <v/>
      </c>
    </row>
    <row r="7">
      <c r="A7" s="21" t="inlineStr">
        <is>
          <t>Priemerná jedn. cena</t>
        </is>
      </c>
      <c r="B7" s="22">
        <f>IFERROR(AVERAGE('Skladové pohyby'!J3:J12),0)</f>
        <v/>
      </c>
    </row>
    <row r="8">
      <c r="A8" s="21" t="inlineStr">
        <is>
          <t>Hodnota príjmov</t>
        </is>
      </c>
      <c r="B8" s="22">
        <f>IFERROR(SUMIF('Skladové pohyby'!C3:C12,"Príjem",'Skladové pohyby'!L3:L12),0)</f>
        <v/>
      </c>
    </row>
    <row r="9">
      <c r="A9" s="21" t="inlineStr">
        <is>
          <t>Hodnota výdajov</t>
        </is>
      </c>
      <c r="B9" s="22">
        <f>IFERROR(SUMIF('Skladové pohyby'!C3:C12,"Výdaj",'Skladové pohyby'!L3:L12),0)</f>
        <v/>
      </c>
    </row>
    <row r="10">
      <c r="A10" s="21" t="inlineStr">
        <is>
          <t>Počet príjmov</t>
        </is>
      </c>
      <c r="B10" s="23">
        <f>IFERROR(COUNTIF('Skladové pohyby'!C3:C12,"Príjem"),0)</f>
        <v/>
      </c>
    </row>
    <row r="11"/>
    <row r="12"/>
    <row r="13">
      <c r="A13" s="2" t="inlineStr">
        <is>
          <t>Kategória</t>
        </is>
      </c>
      <c r="B13" s="2" t="inlineStr">
        <is>
          <t>Hodnota bez DPH</t>
        </is>
      </c>
    </row>
    <row r="14">
      <c r="A14" s="11" t="inlineStr">
        <is>
          <t>Kancelária</t>
        </is>
      </c>
      <c r="B14" s="13">
        <f>IFERROR(SUMIFS('Skladové pohyby'!L3:L12,'Skladové pohyby'!F3:F12,A14),0)</f>
        <v/>
      </c>
    </row>
    <row r="15">
      <c r="A15" s="4" t="inlineStr">
        <is>
          <t>IT</t>
        </is>
      </c>
      <c r="B15" s="6">
        <f>IFERROR(SUMIFS('Skladové pohyby'!L3:L12,'Skladové pohyby'!F3:F12,A15),0)</f>
        <v/>
      </c>
    </row>
    <row r="16">
      <c r="A16" s="11" t="inlineStr">
        <is>
          <t>Sklad</t>
        </is>
      </c>
      <c r="B16" s="13">
        <f>IFERROR(SUMIFS('Skladové pohyby'!L3:L12,'Skladové pohyby'!F3:F12,A16),0)</f>
        <v/>
      </c>
    </row>
    <row r="17">
      <c r="A17" s="4" t="inlineStr">
        <is>
          <t>BOZP</t>
        </is>
      </c>
      <c r="B17" s="6">
        <f>IFERROR(SUMIFS('Skladové pohyby'!L3:L12,'Skladové pohyby'!F3:F12,A17),0)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24" customWidth="1" min="2" max="2"/>
    <col width="14" customWidth="1" min="3" max="3"/>
    <col width="8" customWidth="1" min="4" max="4"/>
    <col width="12" customWidth="1" min="5" max="5"/>
    <col width="12" customWidth="1" min="6" max="6"/>
    <col width="18" customWidth="1" min="7" max="7"/>
    <col width="8" customWidth="1" min="8" max="8"/>
    <col width="16" customWidth="1" min="9" max="9"/>
  </cols>
  <sheetData>
    <row r="1" ht="26" customHeight="1">
      <c r="A1" s="1" t="inlineStr">
        <is>
          <t>ČÍSELNÍK POLOŽIEK SKLADU</t>
        </is>
      </c>
      <c r="B1" s="29" t="n"/>
      <c r="C1" s="29" t="n"/>
      <c r="D1" s="29" t="n"/>
      <c r="E1" s="29" t="n"/>
      <c r="F1" s="29" t="n"/>
      <c r="G1" s="29" t="n"/>
      <c r="H1" s="29" t="n"/>
      <c r="I1" s="30" t="n"/>
    </row>
    <row r="2">
      <c r="A2" s="2" t="inlineStr">
        <is>
          <t>Kód položky</t>
        </is>
      </c>
      <c r="B2" s="2" t="inlineStr">
        <is>
          <t>Názov položky</t>
        </is>
      </c>
      <c r="C2" s="2" t="inlineStr">
        <is>
          <t>Kategória</t>
        </is>
      </c>
      <c r="D2" s="2" t="inlineStr">
        <is>
          <t>MJ</t>
        </is>
      </c>
      <c r="E2" s="2" t="inlineStr">
        <is>
          <t>Min. zásoba</t>
        </is>
      </c>
      <c r="F2" s="2" t="inlineStr">
        <is>
          <t>Max. zásoba</t>
        </is>
      </c>
      <c r="G2" s="2" t="inlineStr">
        <is>
          <t>Pred. cena bez DPH</t>
        </is>
      </c>
      <c r="H2" s="2" t="inlineStr">
        <is>
          <t>DPH %</t>
        </is>
      </c>
      <c r="I2" s="2" t="inlineStr">
        <is>
          <t>Sklad</t>
        </is>
      </c>
    </row>
    <row r="3">
      <c r="A3" s="4" t="inlineStr">
        <is>
          <t>KP-001</t>
        </is>
      </c>
      <c r="B3" s="4" t="inlineStr">
        <is>
          <t>Kancelársky papier A4</t>
        </is>
      </c>
      <c r="C3" s="4" t="inlineStr">
        <is>
          <t>Kancelária</t>
        </is>
      </c>
      <c r="D3" s="4" t="inlineStr">
        <is>
          <t>bal</t>
        </is>
      </c>
      <c r="E3" s="8" t="n">
        <v>20</v>
      </c>
      <c r="F3" s="8" t="n">
        <v>200</v>
      </c>
      <c r="G3" s="6" t="n">
        <v>3.5</v>
      </c>
      <c r="H3" s="7" t="n">
        <v>0.2</v>
      </c>
      <c r="I3" s="4" t="inlineStr">
        <is>
          <t>Bratislava</t>
        </is>
      </c>
    </row>
    <row r="4">
      <c r="A4" s="11" t="inlineStr">
        <is>
          <t>TN-002</t>
        </is>
      </c>
      <c r="B4" s="11" t="inlineStr">
        <is>
          <t>Toner HP 85A</t>
        </is>
      </c>
      <c r="C4" s="11" t="inlineStr">
        <is>
          <t>IT</t>
        </is>
      </c>
      <c r="D4" s="11" t="inlineStr">
        <is>
          <t>ks</t>
        </is>
      </c>
      <c r="E4" s="15" t="n">
        <v>5</v>
      </c>
      <c r="F4" s="15" t="n">
        <v>50</v>
      </c>
      <c r="G4" s="13" t="n">
        <v>32</v>
      </c>
      <c r="H4" s="14" t="n">
        <v>0.2</v>
      </c>
      <c r="I4" s="11" t="inlineStr">
        <is>
          <t>Košice</t>
        </is>
      </c>
    </row>
    <row r="5">
      <c r="A5" s="4" t="inlineStr">
        <is>
          <t>PB-003</t>
        </is>
      </c>
      <c r="B5" s="4" t="inlineStr">
        <is>
          <t>Plastový box 60 l</t>
        </is>
      </c>
      <c r="C5" s="4" t="inlineStr">
        <is>
          <t>Sklad</t>
        </is>
      </c>
      <c r="D5" s="4" t="inlineStr">
        <is>
          <t>ks</t>
        </is>
      </c>
      <c r="E5" s="8" t="n">
        <v>10</v>
      </c>
      <c r="F5" s="8" t="n">
        <v>100</v>
      </c>
      <c r="G5" s="6" t="n">
        <v>7.2</v>
      </c>
      <c r="H5" s="7" t="n">
        <v>0.2</v>
      </c>
      <c r="I5" s="4" t="inlineStr">
        <is>
          <t>Žilina</t>
        </is>
      </c>
    </row>
    <row r="6">
      <c r="A6" s="11" t="inlineStr">
        <is>
          <t>OR-004</t>
        </is>
      </c>
      <c r="B6" s="11" t="inlineStr">
        <is>
          <t>Ochranné rukavice</t>
        </is>
      </c>
      <c r="C6" s="11" t="inlineStr">
        <is>
          <t>BOZP</t>
        </is>
      </c>
      <c r="D6" s="11" t="inlineStr">
        <is>
          <t>par</t>
        </is>
      </c>
      <c r="E6" s="15" t="n">
        <v>30</v>
      </c>
      <c r="F6" s="15" t="n">
        <v>300</v>
      </c>
      <c r="G6" s="13" t="n">
        <v>1.3</v>
      </c>
      <c r="H6" s="14" t="n">
        <v>0.2</v>
      </c>
      <c r="I6" s="11" t="inlineStr">
        <is>
          <t>Košice</t>
        </is>
      </c>
    </row>
    <row r="7">
      <c r="A7" s="4" t="inlineStr">
        <is>
          <t>LP-005</t>
        </is>
      </c>
      <c r="B7" s="4" t="inlineStr">
        <is>
          <t>Lepiaca páska</t>
        </is>
      </c>
      <c r="C7" s="4" t="inlineStr">
        <is>
          <t>Kancelária</t>
        </is>
      </c>
      <c r="D7" s="4" t="inlineStr">
        <is>
          <t>ks</t>
        </is>
      </c>
      <c r="E7" s="8" t="n">
        <v>15</v>
      </c>
      <c r="F7" s="8" t="n">
        <v>150</v>
      </c>
      <c r="G7" s="6" t="n">
        <v>1</v>
      </c>
      <c r="H7" s="7" t="n">
        <v>0.2</v>
      </c>
      <c r="I7" s="4" t="inlineStr">
        <is>
          <t>Bratislava</t>
        </is>
      </c>
    </row>
    <row r="8">
      <c r="A8" s="11" t="inlineStr">
        <is>
          <t>ET-006</t>
        </is>
      </c>
      <c r="B8" s="11" t="inlineStr">
        <is>
          <t>Etikety A4</t>
        </is>
      </c>
      <c r="C8" s="11" t="inlineStr">
        <is>
          <t>Kancelária</t>
        </is>
      </c>
      <c r="D8" s="11" t="inlineStr">
        <is>
          <t>bal</t>
        </is>
      </c>
      <c r="E8" s="15" t="n">
        <v>10</v>
      </c>
      <c r="F8" s="15" t="n">
        <v>100</v>
      </c>
      <c r="G8" s="13" t="n">
        <v>4.5</v>
      </c>
      <c r="H8" s="14" t="n">
        <v>0.2</v>
      </c>
      <c r="I8" s="11" t="inlineStr">
        <is>
          <t>Bratislava</t>
        </is>
      </c>
    </row>
    <row r="9">
      <c r="A9" s="4" t="inlineStr">
        <is>
          <t>DZ-007</t>
        </is>
      </c>
      <c r="B9" s="4" t="inlineStr">
        <is>
          <t>Dezinfekčný prípravok</t>
        </is>
      </c>
      <c r="C9" s="4" t="inlineStr">
        <is>
          <t>BOZP</t>
        </is>
      </c>
      <c r="D9" s="4" t="inlineStr">
        <is>
          <t>l</t>
        </is>
      </c>
      <c r="E9" s="8" t="n">
        <v>20</v>
      </c>
      <c r="F9" s="8" t="n">
        <v>200</v>
      </c>
      <c r="G9" s="6" t="n">
        <v>2.8</v>
      </c>
      <c r="H9" s="7" t="n">
        <v>0.2</v>
      </c>
      <c r="I9" s="4" t="inlineStr">
        <is>
          <t>Banská Bystrica</t>
        </is>
      </c>
    </row>
    <row r="10">
      <c r="A10" s="11" t="inlineStr">
        <is>
          <t>RK-008</t>
        </is>
      </c>
      <c r="B10" s="11" t="inlineStr">
        <is>
          <t>Regál kovový</t>
        </is>
      </c>
      <c r="C10" s="11" t="inlineStr">
        <is>
          <t>Sklad</t>
        </is>
      </c>
      <c r="D10" s="11" t="inlineStr">
        <is>
          <t>ks</t>
        </is>
      </c>
      <c r="E10" s="15" t="n">
        <v>2</v>
      </c>
      <c r="F10" s="15" t="n">
        <v>20</v>
      </c>
      <c r="G10" s="13" t="n">
        <v>89</v>
      </c>
      <c r="H10" s="14" t="n">
        <v>0.2</v>
      </c>
      <c r="I10" s="11" t="inlineStr">
        <is>
          <t>Žilina</t>
        </is>
      </c>
    </row>
    <row r="11">
      <c r="A11" s="4" t="inlineStr">
        <is>
          <t>BF-009</t>
        </is>
      </c>
      <c r="B11" s="4" t="inlineStr">
        <is>
          <t>Bublinková fólia</t>
        </is>
      </c>
      <c r="C11" s="4" t="inlineStr">
        <is>
          <t>Sklad</t>
        </is>
      </c>
      <c r="D11" s="4" t="inlineStr">
        <is>
          <t>m</t>
        </is>
      </c>
      <c r="E11" s="8" t="n">
        <v>50</v>
      </c>
      <c r="F11" s="8" t="n">
        <v>500</v>
      </c>
      <c r="G11" s="6" t="n">
        <v>0.45</v>
      </c>
      <c r="H11" s="7" t="n">
        <v>0.2</v>
      </c>
      <c r="I11" s="4" t="inlineStr">
        <is>
          <t>Bratislava</t>
        </is>
      </c>
    </row>
  </sheetData>
  <mergeCells count="1">
    <mergeCell ref="A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4" customWidth="1" min="1" max="1"/>
    <col width="70" customWidth="1" min="2" max="2"/>
    <col width="20" customWidth="1" min="3" max="3"/>
    <col width="20" customWidth="1" min="4" max="4"/>
  </cols>
  <sheetData>
    <row r="1" ht="28" customHeight="1">
      <c r="A1" s="1" t="inlineStr">
        <is>
          <t>NÁVOD NA POUŽÍVANIE SKLADOVEJ EVIDENCIE</t>
        </is>
      </c>
      <c r="B1" s="29" t="n"/>
      <c r="C1" s="29" t="n"/>
      <c r="D1" s="30" t="n"/>
    </row>
    <row r="2"/>
    <row r="3" ht="20" customHeight="1">
      <c r="A3" s="24" t="inlineStr">
        <is>
          <t>HÁROK: SKLADOVÉ POHYBY</t>
        </is>
      </c>
      <c r="B3" s="24" t="inlineStr">
        <is>
          <t>Hlavný dátový hárok. Každý riadok = jeden pohyb tovaru.</t>
        </is>
      </c>
      <c r="C3" s="24" t="inlineStr"/>
      <c r="D3" s="24" t="inlineStr"/>
    </row>
    <row r="4" ht="20" customHeight="1">
      <c r="A4" s="25" t="inlineStr">
        <is>
          <t>Dátum</t>
        </is>
      </c>
      <c r="B4" s="11" t="inlineStr">
        <is>
          <t>Zadajte dátum pohybu vo formáte DD.MM.YYYY (napr. 05.01.2026).</t>
        </is>
      </c>
      <c r="C4" s="26" t="inlineStr"/>
      <c r="D4" s="26" t="inlineStr"/>
    </row>
    <row r="5" ht="20" customHeight="1">
      <c r="A5" s="27" t="inlineStr">
        <is>
          <t>Doklad č.</t>
        </is>
      </c>
      <c r="B5" s="4" t="inlineStr">
        <is>
          <t>Unikátne číslo dokladu (príjemky, výdajky, presunu). Napr. DOK-001.</t>
        </is>
      </c>
      <c r="C5" s="28" t="inlineStr"/>
      <c r="D5" s="28" t="inlineStr"/>
    </row>
    <row r="6" ht="20" customHeight="1">
      <c r="A6" s="25" t="inlineStr">
        <is>
          <t>Typ pohybu</t>
        </is>
      </c>
      <c r="B6" s="11" t="inlineStr">
        <is>
          <t>Vyberte zo zoznamu: Príjem / Výdaj / Presun / Inventúra.</t>
        </is>
      </c>
      <c r="C6" s="26" t="inlineStr"/>
      <c r="D6" s="26" t="inlineStr"/>
    </row>
    <row r="7" ht="20" customHeight="1">
      <c r="A7" s="27" t="inlineStr">
        <is>
          <t>Kód položky</t>
        </is>
      </c>
      <c r="B7" s="4" t="inlineStr">
        <is>
          <t>Zadajte kód zo Číselníka (napr. KP-001). VLOOKUP automaticky doplní názov.</t>
        </is>
      </c>
      <c r="C7" s="28" t="inlineStr"/>
      <c r="D7" s="28" t="inlineStr"/>
    </row>
    <row r="8" ht="20" customHeight="1">
      <c r="A8" s="25" t="inlineStr">
        <is>
          <t>Množstvo</t>
        </is>
      </c>
      <c r="B8" s="11" t="inlineStr">
        <is>
          <t>Zadajte počet kusov, balení, litrov podľa MJ.</t>
        </is>
      </c>
      <c r="C8" s="26" t="inlineStr"/>
      <c r="D8" s="26" t="inlineStr"/>
    </row>
    <row r="9" ht="20" customHeight="1">
      <c r="A9" s="27" t="inlineStr">
        <is>
          <t>Jedn. cena bez DPH</t>
        </is>
      </c>
      <c r="B9" s="4" t="inlineStr">
        <is>
          <t>Cena za 1 MJ bez DPH v eurách. Vyplniť ručne.</t>
        </is>
      </c>
      <c r="C9" s="28" t="inlineStr"/>
      <c r="D9" s="28" t="inlineStr"/>
    </row>
    <row r="10" ht="20" customHeight="1">
      <c r="A10" s="25" t="inlineStr">
        <is>
          <t>Hodnota bez DPH</t>
        </is>
      </c>
      <c r="B10" s="11" t="inlineStr">
        <is>
          <t>Automatický výpočet: Množstvo × Jedn. cena bez DPH.</t>
        </is>
      </c>
      <c r="C10" s="26" t="inlineStr"/>
      <c r="D10" s="26" t="inlineStr"/>
    </row>
    <row r="11" ht="20" customHeight="1">
      <c r="A11" s="27" t="inlineStr">
        <is>
          <t>DPH suma</t>
        </is>
      </c>
      <c r="B11" s="4" t="inlineStr">
        <is>
          <t>Automatický výpočet: Hodnota bez DPH × DPH %.</t>
        </is>
      </c>
      <c r="C11" s="28" t="inlineStr"/>
      <c r="D11" s="28" t="inlineStr"/>
    </row>
    <row r="12" ht="20" customHeight="1">
      <c r="A12" s="25" t="inlineStr">
        <is>
          <t>Hodnota s DPH</t>
        </is>
      </c>
      <c r="B12" s="11" t="inlineStr">
        <is>
          <t>Automatický výpočet: Hodnota bez DPH + DPH suma.</t>
        </is>
      </c>
      <c r="C12" s="26" t="inlineStr"/>
      <c r="D12" s="26" t="inlineStr"/>
    </row>
    <row r="13" ht="20" customHeight="1">
      <c r="A13" s="27" t="inlineStr">
        <is>
          <t>Stav zásoby</t>
        </is>
      </c>
      <c r="B13" s="4" t="inlineStr">
        <is>
          <t>Priebežný stav po každom pohybe (príjem+, výdaj-).</t>
        </is>
      </c>
      <c r="C13" s="28" t="inlineStr"/>
      <c r="D13" s="28" t="inlineStr"/>
    </row>
    <row r="14" ht="20" customHeight="1">
      <c r="A14" s="25" t="inlineStr">
        <is>
          <t>Výstraha</t>
        </is>
      </c>
      <c r="B14" s="11" t="inlineStr">
        <is>
          <t>Ak stav zásoby klesne pod Min. zásobu, zobrazí sa NÍZKY STAV (červená).</t>
        </is>
      </c>
      <c r="C14" s="26" t="inlineStr"/>
      <c r="D14" s="26" t="inlineStr"/>
    </row>
    <row r="15" ht="20" customHeight="1">
      <c r="A15" s="28" t="inlineStr"/>
      <c r="B15" s="28" t="inlineStr"/>
      <c r="C15" s="28" t="inlineStr"/>
      <c r="D15" s="28" t="inlineStr"/>
    </row>
    <row r="16" ht="20" customHeight="1">
      <c r="A16" s="24" t="inlineStr">
        <is>
          <t>HÁROK: ČÍSELNÍK</t>
        </is>
      </c>
      <c r="B16" s="24" t="inlineStr">
        <is>
          <t>Zdroj dát pre VLOOKUP. Tu udržujte aktuálne kódy a min. zásoby.</t>
        </is>
      </c>
      <c r="C16" s="24" t="inlineStr"/>
      <c r="D16" s="24" t="inlineStr"/>
    </row>
    <row r="17" ht="20" customHeight="1">
      <c r="A17" s="27" t="inlineStr">
        <is>
          <t>Min. zásoba</t>
        </is>
      </c>
      <c r="B17" s="4" t="inlineStr">
        <is>
          <t>Minimálny požadovaný stav na sklade. Pri poklese vznikne výstraha.</t>
        </is>
      </c>
      <c r="C17" s="28" t="inlineStr"/>
      <c r="D17" s="28" t="inlineStr"/>
    </row>
    <row r="18" ht="20" customHeight="1">
      <c r="A18" s="25" t="inlineStr">
        <is>
          <t>Max. zásoba</t>
        </is>
      </c>
      <c r="B18" s="11" t="inlineStr">
        <is>
          <t>Odporúčaný maximálny stav skladu pre efektívne riadenie zásob.</t>
        </is>
      </c>
      <c r="C18" s="26" t="inlineStr"/>
      <c r="D18" s="26" t="inlineStr"/>
    </row>
    <row r="19" ht="20" customHeight="1">
      <c r="A19" s="28" t="inlineStr"/>
      <c r="B19" s="28" t="inlineStr"/>
      <c r="C19" s="28" t="inlineStr"/>
      <c r="D19" s="28" t="inlineStr"/>
    </row>
    <row r="20" ht="20" customHeight="1">
      <c r="A20" s="24" t="inlineStr">
        <is>
          <t>HÁROK: SÚHRN</t>
        </is>
      </c>
      <c r="B20" s="24" t="inlineStr">
        <is>
          <t>Dashboard s kľúčovými ukazovateľmi (KPI) a grafmi.</t>
        </is>
      </c>
      <c r="C20" s="24" t="inlineStr"/>
      <c r="D20" s="24" t="inlineStr"/>
    </row>
    <row r="21" ht="20" customHeight="1">
      <c r="A21" s="27" t="inlineStr">
        <is>
          <t>Grafy</t>
        </is>
      </c>
      <c r="B21" s="4" t="inlineStr">
        <is>
          <t>Stĺpcový graf = hodnota podľa kategórie. Koláčový = podiely kategórií.</t>
        </is>
      </c>
      <c r="C21" s="28" t="inlineStr"/>
      <c r="D21" s="28" t="inlineStr"/>
    </row>
    <row r="22" ht="20" customHeight="1">
      <c r="A22" s="28" t="inlineStr"/>
      <c r="B22" s="28" t="inlineStr"/>
      <c r="C22" s="28" t="inlineStr"/>
      <c r="D22" s="28" t="inlineStr"/>
    </row>
    <row r="23" ht="20" customHeight="1">
      <c r="A23" s="24" t="inlineStr">
        <is>
          <t>ODPORÚČANIA</t>
        </is>
      </c>
      <c r="B23" s="24" t="inlineStr">
        <is>
          <t>Aktualizujte evidenciu po každom sklade. pohybe (príjem / výdaj).</t>
        </is>
      </c>
      <c r="C23" s="24" t="inlineStr"/>
      <c r="D23" s="24" t="inlineStr"/>
    </row>
    <row r="24" ht="20" customHeight="1">
      <c r="A24" s="25" t="inlineStr">
        <is>
          <t>Zálohovanie</t>
        </is>
      </c>
      <c r="B24" s="11" t="inlineStr">
        <is>
          <t>Ukladajte zálohu súboru min. raz týždenne na bezpečné miesto.</t>
        </is>
      </c>
      <c r="C24" s="26" t="inlineStr"/>
      <c r="D24" s="26" t="inlineStr"/>
    </row>
    <row r="25" ht="20" customHeight="1">
      <c r="A25" s="27" t="inlineStr">
        <is>
          <t>Vhodné pre</t>
        </is>
      </c>
      <c r="B25" s="4" t="inlineStr">
        <is>
          <t>SZČO (živnostníci) aj malé s.r.o. bez skladového SW systému.</t>
        </is>
      </c>
      <c r="C25" s="28" t="inlineStr"/>
      <c r="D25" s="28" t="inlineStr"/>
    </row>
    <row r="26" ht="20" customHeight="1">
      <c r="A26" s="25" t="inlineStr">
        <is>
          <t>Verzia</t>
        </is>
      </c>
      <c r="B26" s="11" t="inlineStr">
        <is>
          <t>Skladová evidencia v2026. Vytvorené pre slovenský trh. Mena: EUR.</t>
        </is>
      </c>
      <c r="C26" s="26" t="inlineStr"/>
      <c r="D26" s="26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2026-06-17T02:54:47Z</dcterms:created>
  <dcterms:modified xmlns:dcterms="http://purl.org/dc/terms/" xmlns:xsi="http://www.w3.org/2001/XMLSchema-instance" xsi:type="dcterms:W3CDTF">2026-06-17T02:54:47Z</dcterms:modified>
</cp:coreProperties>
</file>