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orenie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&quot;€&quot;"/>
    <numFmt numFmtId="165" formatCode="DD.MM.YYYY"/>
    <numFmt numFmtId="166" formatCode="0,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164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165" fontId="3" fillId="0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165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164" fontId="3" fillId="2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0" fontId="3" fillId="0" borderId="1" pivotButton="0" quotePrefix="0" xfId="0"/>
    <xf numFmtId="166" fontId="3" fillId="0" borderId="1" pivotButton="0" quotePrefix="0" xfId="0"/>
    <xf numFmtId="165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4" fillId="6" borderId="1" pivotButton="0" quotePrefix="0" xfId="0"/>
    <xf numFmtId="0" fontId="0" fillId="6" borderId="1" pivotButton="0" quotePrefix="0" xfId="0"/>
    <xf numFmtId="164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164" fontId="3" fillId="0" borderId="0" pivotButton="0" quotePrefix="0" xfId="0"/>
    <xf numFmtId="166" fontId="3" fillId="0" borderId="0" pivotButton="0" quotePrefix="0" xfId="0"/>
    <xf numFmtId="0" fontId="2" fillId="4" borderId="1" pivotButton="0" quotePrefix="0" xfId="0"/>
    <xf numFmtId="164" fontId="3" fillId="4" borderId="1" pivotButton="0" quotePrefix="0" xfId="0"/>
    <xf numFmtId="166" fontId="3" fillId="4" borderId="1" pivotButton="0" quotePrefix="0" xfId="0"/>
    <xf numFmtId="0" fontId="3" fillId="4" borderId="1" pivotButton="0" quotePrefix="0" xfId="0"/>
    <xf numFmtId="0" fontId="4" fillId="3" borderId="1" pivotButton="0" quotePrefix="0" xfId="0"/>
    <xf numFmtId="164" fontId="0" fillId="4" borderId="1" pivotButton="0" quotePrefix="0" xfId="0"/>
    <xf numFmtId="0" fontId="3" fillId="5" borderId="1" pivotButton="0" quotePrefix="0" xfId="0"/>
    <xf numFmtId="164" fontId="0" fillId="5" borderId="1" pivotButton="0" quotePrefix="0" xfId="0"/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Kumulatívny vklad vs cieľ</a:t>
            </a:r>
          </a:p>
        </rich>
      </tx>
    </title>
    <plotArea>
      <lineChart>
        <grouping val="standard"/>
        <ser>
          <idx val="0"/>
          <order val="0"/>
          <tx>
            <strRef>
              <f>'Sporenie'!G5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'Sporenie'!$A$6:$A$15</f>
            </numRef>
          </cat>
          <val>
            <numRef>
              <f>'Sporenie'!$G$6:$G$15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Plánovaný vs skutočný vklad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'Sporenie'!C5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'Sporenie'!$A$6:$A$15</f>
            </numRef>
          </cat>
          <val>
            <numRef>
              <f>'Sporenie'!$C$6:$C$15</f>
            </numRef>
          </val>
        </ser>
        <ser>
          <idx val="1"/>
          <order val="1"/>
          <tx>
            <strRef>
              <f>'Sporenie'!D5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'Sporenie'!$A$6:$A$15</f>
            </numRef>
          </cat>
          <val>
            <numRef>
              <f>'Sporenie'!$D$6:$D$15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vkladov podľa typu sporenia</a:t>
            </a:r>
          </a:p>
        </rich>
      </tx>
    </title>
    <plotArea>
      <pieChart>
        <varyColors val="1"/>
        <ser>
          <idx val="0"/>
          <order val="0"/>
          <tx>
            <strRef>
              <f>'Prehľad'!B12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'Prehľad'!$A$13:$A$15</f>
            </numRef>
          </cat>
          <val>
            <numRef>
              <f>'Prehľad'!$B$13:$B$15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61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17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6" customWidth="1" min="3" max="3"/>
    <col width="16" customWidth="1" min="4" max="4"/>
    <col width="12" customWidth="1" min="5" max="5"/>
    <col width="15" customWidth="1" min="6" max="6"/>
    <col width="17" customWidth="1" min="7" max="7"/>
    <col width="14" customWidth="1" min="8" max="8"/>
    <col width="16" customWidth="1" min="9" max="9"/>
    <col width="24" customWidth="1" min="10" max="10"/>
    <col width="3" customWidth="1" min="11" max="11"/>
    <col width="3" customWidth="1" min="12" max="12"/>
    <col width="20" customWidth="1" min="13" max="13"/>
    <col width="12" customWidth="1" min="14" max="14"/>
  </cols>
  <sheetData>
    <row r="1" ht="26" customHeight="1">
      <c r="A1" s="1" t="inlineStr">
        <is>
          <t>SLEDOVANIE OSOBNÉHO SPORENIA 2026</t>
        </is>
      </c>
    </row>
    <row r="2"/>
    <row r="3">
      <c r="A3" s="2" t="inlineStr">
        <is>
          <t>Cieľová suma sporenia:</t>
        </is>
      </c>
      <c r="B3" s="3" t="n">
        <v>5000</v>
      </c>
      <c r="D3" s="2" t="inlineStr">
        <is>
          <t>Cieľový dátum:</t>
        </is>
      </c>
      <c r="E3" s="4" t="inlineStr">
        <is>
          <t>31.12.2026</t>
        </is>
      </c>
      <c r="G3" s="2" t="inlineStr">
        <is>
          <t>Aktuálny dátum:</t>
        </is>
      </c>
      <c r="H3" s="5">
        <f>TODAY()</f>
        <v/>
      </c>
    </row>
    <row r="4"/>
    <row r="5" ht="32" customHeight="1">
      <c r="A5" s="6" t="inlineStr">
        <is>
          <t>Mesiac</t>
        </is>
      </c>
      <c r="B5" s="6" t="inlineStr">
        <is>
          <t>Typ sporenia</t>
        </is>
      </c>
      <c r="C5" s="6" t="inlineStr">
        <is>
          <t>Plánovaný vklad</t>
        </is>
      </c>
      <c r="D5" s="6" t="inlineStr">
        <is>
          <t>Skutočný vklad</t>
        </is>
      </c>
      <c r="E5" s="6" t="inlineStr">
        <is>
          <t>Rozdiel</t>
        </is>
      </c>
      <c r="F5" s="6" t="inlineStr">
        <is>
          <t>Úroková sadzba</t>
        </is>
      </c>
      <c r="G5" s="6" t="inlineStr">
        <is>
          <t>Kumulatívny vklad</t>
        </is>
      </c>
      <c r="H5" s="6" t="inlineStr">
        <is>
          <t>Odhad. úrok</t>
        </is>
      </c>
      <c r="I5" s="6" t="inlineStr">
        <is>
          <t>% plnenia mesiaca</t>
        </is>
      </c>
      <c r="J5" s="6" t="inlineStr">
        <is>
          <t>Poznámka</t>
        </is>
      </c>
      <c r="M5" s="7" t="inlineStr">
        <is>
          <t>Pomocná tabuľka</t>
        </is>
      </c>
    </row>
    <row r="6">
      <c r="A6" s="8" t="inlineStr">
        <is>
          <t>31.01.2026</t>
        </is>
      </c>
      <c r="B6" s="9" t="inlineStr">
        <is>
          <t>Bežný účet</t>
        </is>
      </c>
      <c r="C6" s="10" t="n">
        <v>300</v>
      </c>
      <c r="D6" s="10" t="n">
        <v>300</v>
      </c>
      <c r="E6" s="11">
        <f>D6-C6</f>
        <v/>
      </c>
      <c r="F6" s="12">
        <f>IFERROR(VLOOKUP(B6,$M$6:$N$8,2,0),0)</f>
        <v/>
      </c>
      <c r="G6" s="11">
        <f>D6</f>
        <v/>
      </c>
      <c r="H6" s="11">
        <f>G6*F6/12</f>
        <v/>
      </c>
      <c r="I6" s="12">
        <f>IFERROR(D6/C6,0)</f>
        <v/>
      </c>
      <c r="J6" s="9" t="inlineStr">
        <is>
          <t>Podľa plánu</t>
        </is>
      </c>
      <c r="M6" s="13" t="inlineStr">
        <is>
          <t>Bežný účet</t>
        </is>
      </c>
      <c r="N6" s="14" t="n">
        <v>0.005</v>
      </c>
    </row>
    <row r="7">
      <c r="A7" s="15" t="inlineStr">
        <is>
          <t>28.02.2026</t>
        </is>
      </c>
      <c r="B7" s="16" t="inlineStr">
        <is>
          <t>Termínovaný vklad</t>
        </is>
      </c>
      <c r="C7" s="10" t="n">
        <v>300</v>
      </c>
      <c r="D7" s="10" t="n">
        <v>280</v>
      </c>
      <c r="E7" s="17">
        <f>D7-C7</f>
        <v/>
      </c>
      <c r="F7" s="18">
        <f>IFERROR(VLOOKUP(B7,$M$6:$N$8,2,0),0)</f>
        <v/>
      </c>
      <c r="G7" s="17">
        <f>G6+D7</f>
        <v/>
      </c>
      <c r="H7" s="17">
        <f>G7*F7/12</f>
        <v/>
      </c>
      <c r="I7" s="18">
        <f>IFERROR(D7/C7,0)</f>
        <v/>
      </c>
      <c r="J7" s="16" t="inlineStr">
        <is>
          <t>Nižší príjem</t>
        </is>
      </c>
      <c r="M7" s="13" t="inlineStr">
        <is>
          <t>Termínovaný vklad</t>
        </is>
      </c>
      <c r="N7" s="14" t="n">
        <v>0.025</v>
      </c>
    </row>
    <row r="8">
      <c r="A8" s="8" t="inlineStr">
        <is>
          <t>31.03.2026</t>
        </is>
      </c>
      <c r="B8" s="9" t="inlineStr">
        <is>
          <t>Investičný fond</t>
        </is>
      </c>
      <c r="C8" s="10" t="n">
        <v>350</v>
      </c>
      <c r="D8" s="10" t="n">
        <v>350</v>
      </c>
      <c r="E8" s="11">
        <f>D8-C8</f>
        <v/>
      </c>
      <c r="F8" s="12">
        <f>IFERROR(VLOOKUP(B8,$M$6:$N$8,2,0),0)</f>
        <v/>
      </c>
      <c r="G8" s="11">
        <f>G7+D8</f>
        <v/>
      </c>
      <c r="H8" s="11">
        <f>G8*F8/12</f>
        <v/>
      </c>
      <c r="I8" s="12">
        <f>IFERROR(D8/C8,0)</f>
        <v/>
      </c>
      <c r="J8" s="9" t="inlineStr">
        <is>
          <t>Podľa plánu</t>
        </is>
      </c>
      <c r="M8" s="13" t="inlineStr">
        <is>
          <t>Investičný fond</t>
        </is>
      </c>
      <c r="N8" s="14" t="n">
        <v>0.06</v>
      </c>
    </row>
    <row r="9">
      <c r="A9" s="15" t="inlineStr">
        <is>
          <t>30.04.2026</t>
        </is>
      </c>
      <c r="B9" s="16" t="inlineStr">
        <is>
          <t>Bežný účet</t>
        </is>
      </c>
      <c r="C9" s="10" t="n">
        <v>350</v>
      </c>
      <c r="D9" s="10" t="n">
        <v>400</v>
      </c>
      <c r="E9" s="17">
        <f>D9-C9</f>
        <v/>
      </c>
      <c r="F9" s="18">
        <f>IFERROR(VLOOKUP(B9,$M$6:$N$8,2,0),0)</f>
        <v/>
      </c>
      <c r="G9" s="17">
        <f>G8+D9</f>
        <v/>
      </c>
      <c r="H9" s="17">
        <f>G9*F9/12</f>
        <v/>
      </c>
      <c r="I9" s="18">
        <f>IFERROR(D9/C9,0)</f>
        <v/>
      </c>
      <c r="J9" s="16" t="inlineStr">
        <is>
          <t>Bonus v práci</t>
        </is>
      </c>
    </row>
    <row r="10">
      <c r="A10" s="8" t="inlineStr">
        <is>
          <t>31.05.2026</t>
        </is>
      </c>
      <c r="B10" s="9" t="inlineStr">
        <is>
          <t>Termínovaný vklad</t>
        </is>
      </c>
      <c r="C10" s="10" t="n">
        <v>400</v>
      </c>
      <c r="D10" s="10" t="n">
        <v>380</v>
      </c>
      <c r="E10" s="11">
        <f>D10-C10</f>
        <v/>
      </c>
      <c r="F10" s="12">
        <f>IFERROR(VLOOKUP(B10,$M$6:$N$8,2,0),0)</f>
        <v/>
      </c>
      <c r="G10" s="11">
        <f>G9+D10</f>
        <v/>
      </c>
      <c r="H10" s="11">
        <f>G10*F10/12</f>
        <v/>
      </c>
      <c r="I10" s="12">
        <f>IFERROR(D10/C10,0)</f>
        <v/>
      </c>
      <c r="J10" s="9" t="inlineStr">
        <is>
          <t>Mierne nižšie</t>
        </is>
      </c>
    </row>
    <row r="11">
      <c r="A11" s="15" t="inlineStr">
        <is>
          <t>30.06.2026</t>
        </is>
      </c>
      <c r="B11" s="16" t="inlineStr">
        <is>
          <t>Investičný fond</t>
        </is>
      </c>
      <c r="C11" s="10" t="n">
        <v>400</v>
      </c>
      <c r="D11" s="10" t="n">
        <v>420</v>
      </c>
      <c r="E11" s="17">
        <f>D11-C11</f>
        <v/>
      </c>
      <c r="F11" s="18">
        <f>IFERROR(VLOOKUP(B11,$M$6:$N$8,2,0),0)</f>
        <v/>
      </c>
      <c r="G11" s="17">
        <f>G10+D11</f>
        <v/>
      </c>
      <c r="H11" s="17">
        <f>G11*F11/12</f>
        <v/>
      </c>
      <c r="I11" s="18">
        <f>IFERROR(D11/C11,0)</f>
        <v/>
      </c>
      <c r="J11" s="16" t="inlineStr">
        <is>
          <t>Mimoriadny vklad</t>
        </is>
      </c>
    </row>
    <row r="12">
      <c r="A12" s="8" t="inlineStr">
        <is>
          <t>31.07.2026</t>
        </is>
      </c>
      <c r="B12" s="9" t="inlineStr">
        <is>
          <t>Bežný účet</t>
        </is>
      </c>
      <c r="C12" s="10" t="n">
        <v>400</v>
      </c>
      <c r="D12" s="10" t="n">
        <v>400</v>
      </c>
      <c r="E12" s="11">
        <f>D12-C12</f>
        <v/>
      </c>
      <c r="F12" s="12">
        <f>IFERROR(VLOOKUP(B12,$M$6:$N$8,2,0),0)</f>
        <v/>
      </c>
      <c r="G12" s="11">
        <f>G11+D12</f>
        <v/>
      </c>
      <c r="H12" s="11">
        <f>G12*F12/12</f>
        <v/>
      </c>
      <c r="I12" s="12">
        <f>IFERROR(D12/C12,0)</f>
        <v/>
      </c>
      <c r="J12" s="9" t="inlineStr">
        <is>
          <t>Podľa plánu</t>
        </is>
      </c>
    </row>
    <row r="13">
      <c r="A13" s="15" t="inlineStr">
        <is>
          <t>31.08.2026</t>
        </is>
      </c>
      <c r="B13" s="16" t="inlineStr">
        <is>
          <t>Termínovaný vklad</t>
        </is>
      </c>
      <c r="C13" s="10" t="n">
        <v>450</v>
      </c>
      <c r="D13" s="10" t="n">
        <v>460</v>
      </c>
      <c r="E13" s="17">
        <f>D13-C13</f>
        <v/>
      </c>
      <c r="F13" s="18">
        <f>IFERROR(VLOOKUP(B13,$M$6:$N$8,2,0),0)</f>
        <v/>
      </c>
      <c r="G13" s="17">
        <f>G12+D13</f>
        <v/>
      </c>
      <c r="H13" s="17">
        <f>G13*F13/12</f>
        <v/>
      </c>
      <c r="I13" s="18">
        <f>IFERROR(D13/C13,0)</f>
        <v/>
      </c>
      <c r="J13" s="16" t="inlineStr">
        <is>
          <t>Navýšenie cieľa</t>
        </is>
      </c>
    </row>
    <row r="14">
      <c r="A14" s="8" t="inlineStr">
        <is>
          <t>30.09.2026</t>
        </is>
      </c>
      <c r="B14" s="9" t="inlineStr">
        <is>
          <t>Investičný fond</t>
        </is>
      </c>
      <c r="C14" s="10" t="n">
        <v>450</v>
      </c>
      <c r="D14" s="10" t="n">
        <v>440</v>
      </c>
      <c r="E14" s="11">
        <f>D14-C14</f>
        <v/>
      </c>
      <c r="F14" s="12">
        <f>IFERROR(VLOOKUP(B14,$M$6:$N$8,2,0),0)</f>
        <v/>
      </c>
      <c r="G14" s="11">
        <f>G13+D14</f>
        <v/>
      </c>
      <c r="H14" s="11">
        <f>G14*F14/12</f>
        <v/>
      </c>
      <c r="I14" s="12">
        <f>IFERROR(D14/C14,0)</f>
        <v/>
      </c>
      <c r="J14" s="9" t="inlineStr">
        <is>
          <t>Mierne nižšie</t>
        </is>
      </c>
    </row>
    <row r="15">
      <c r="A15" s="15" t="inlineStr">
        <is>
          <t>31.10.2026</t>
        </is>
      </c>
      <c r="B15" s="16" t="inlineStr">
        <is>
          <t>Bežný účet</t>
        </is>
      </c>
      <c r="C15" s="10" t="n">
        <v>500</v>
      </c>
      <c r="D15" s="10" t="n">
        <v>500</v>
      </c>
      <c r="E15" s="17">
        <f>D15-C15</f>
        <v/>
      </c>
      <c r="F15" s="18">
        <f>IFERROR(VLOOKUP(B15,$M$6:$N$8,2,0),0)</f>
        <v/>
      </c>
      <c r="G15" s="17">
        <f>G14+D15</f>
        <v/>
      </c>
      <c r="H15" s="17">
        <f>G15*F15/12</f>
        <v/>
      </c>
      <c r="I15" s="18">
        <f>IFERROR(D15/C15,0)</f>
        <v/>
      </c>
      <c r="J15" s="16" t="inlineStr">
        <is>
          <t>Podľa plánu</t>
        </is>
      </c>
    </row>
    <row r="16">
      <c r="A16" s="19" t="inlineStr">
        <is>
          <t>SPOLU</t>
        </is>
      </c>
      <c r="B16" s="20" t="n"/>
      <c r="C16" s="21">
        <f>SUM(C6:C15)</f>
        <v/>
      </c>
      <c r="D16" s="21">
        <f>SUM(D6:D15)</f>
        <v/>
      </c>
      <c r="E16" s="21">
        <f>SUM(E6:E15)</f>
        <v/>
      </c>
      <c r="F16" s="20" t="n"/>
      <c r="G16" s="21">
        <f>G15</f>
        <v/>
      </c>
      <c r="H16" s="21">
        <f>SUM(H6:H15)</f>
        <v/>
      </c>
      <c r="I16" s="22">
        <f>IFERROR(D16/C16,0)</f>
        <v/>
      </c>
      <c r="J16" s="20" t="n"/>
    </row>
    <row r="17"/>
    <row r="18">
      <c r="A18" s="2" t="inlineStr">
        <is>
          <t>Priemerný mesačný vklad:</t>
        </is>
      </c>
      <c r="C18" s="23">
        <f>AVERAGE(D6:D15)</f>
        <v/>
      </c>
    </row>
    <row r="19">
      <c r="A19" s="2" t="inlineStr">
        <is>
          <t>Celkové % plnenia cieľa:</t>
        </is>
      </c>
      <c r="C19" s="24">
        <f>IFERROR(G16/B3,0)</f>
        <v/>
      </c>
    </row>
    <row r="20">
      <c r="A20" s="2" t="inlineStr">
        <is>
          <t>Stav sporenia:</t>
        </is>
      </c>
      <c r="C20" s="2">
        <f>IF(G16&gt;=B3,"Cieľ splnený",IF(G16&gt;=B3*0.7,"V poriadku","Pozor - zaostávanie"))</f>
        <v/>
      </c>
    </row>
  </sheetData>
  <mergeCells count="2">
    <mergeCell ref="A1:K1"/>
    <mergeCell ref="M5:N5"/>
  </mergeCells>
  <conditionalFormatting sqref="E6:E15">
    <cfRule type="expression" priority="1" dxfId="0" stopIfTrue="1">
      <formula>E6&gt;=0</formula>
    </cfRule>
    <cfRule type="expression" priority="2" dxfId="1" stopIfTrue="1">
      <formula>E6&lt;0</formula>
    </cfRule>
  </conditionalFormatting>
  <dataValidations count="1">
    <dataValidation sqref="B6:B15" showErrorMessage="1" showInputMessage="1" allowBlank="1" type="list">
      <formula1>"Bežný účet,Termínovaný vklad,Investičný fond"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DASHBOARD - PREHĽAD SPORENIA</t>
        </is>
      </c>
    </row>
    <row r="2"/>
    <row r="3">
      <c r="A3" s="25" t="inlineStr">
        <is>
          <t>Cieľová suma:</t>
        </is>
      </c>
      <c r="B3" s="26">
        <f>Sporenie!B3</f>
        <v/>
      </c>
    </row>
    <row r="4">
      <c r="A4" s="25" t="inlineStr">
        <is>
          <t>Nasporené celkom:</t>
        </is>
      </c>
      <c r="B4" s="26">
        <f>Sporenie!G16</f>
        <v/>
      </c>
    </row>
    <row r="5">
      <c r="A5" s="25" t="inlineStr">
        <is>
          <t>% splnenia cieľa:</t>
        </is>
      </c>
      <c r="B5" s="27">
        <f>IFERROR(Sporenie!G16/Sporenie!B3,0)</f>
        <v/>
      </c>
    </row>
    <row r="6">
      <c r="A6" s="25" t="inlineStr">
        <is>
          <t>Priemerný mesačný vklad:</t>
        </is>
      </c>
      <c r="B6" s="26">
        <f>Sporenie!C18</f>
        <v/>
      </c>
    </row>
    <row r="7">
      <c r="A7" s="25" t="inlineStr">
        <is>
          <t>Odhadovaný úrok celkom:</t>
        </is>
      </c>
      <c r="B7" s="26">
        <f>Sporenie!H16</f>
        <v/>
      </c>
    </row>
    <row r="8">
      <c r="A8" s="25" t="inlineStr">
        <is>
          <t>Stav sporenia:</t>
        </is>
      </c>
      <c r="B8" s="28">
        <f>Sporenie!C20</f>
        <v/>
      </c>
    </row>
    <row r="9"/>
    <row r="10"/>
    <row r="11">
      <c r="A11" s="7" t="inlineStr">
        <is>
          <t>Rozdelenie vkladov podľa typu sporenia</t>
        </is>
      </c>
    </row>
    <row r="12">
      <c r="A12" s="29" t="inlineStr">
        <is>
          <t>Typ sporenia</t>
        </is>
      </c>
      <c r="B12" s="29" t="inlineStr">
        <is>
          <t>Suma vkladov</t>
        </is>
      </c>
    </row>
    <row r="13">
      <c r="A13" s="28" t="inlineStr">
        <is>
          <t>Bežný účet</t>
        </is>
      </c>
      <c r="B13" s="30">
        <f>SUMIF(Sporenie!B6:B15,A13,Sporenie!D6:D15)</f>
        <v/>
      </c>
    </row>
    <row r="14">
      <c r="A14" s="31" t="inlineStr">
        <is>
          <t>Termínovaný vklad</t>
        </is>
      </c>
      <c r="B14" s="32">
        <f>SUMIF(Sporenie!B6:B15,A14,Sporenie!D6:D15)</f>
        <v/>
      </c>
    </row>
    <row r="15">
      <c r="A15" s="28" t="inlineStr">
        <is>
          <t>Investičný fond</t>
        </is>
      </c>
      <c r="B15" s="30">
        <f>SUMIF(Sporenie!B6:B15,A15,Sporenie!D6:D15)</f>
        <v/>
      </c>
    </row>
  </sheetData>
  <mergeCells count="2">
    <mergeCell ref="A1:H1"/>
    <mergeCell ref="A11:B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NÁVOD NA POUŽITIE ZOŠITA</t>
        </is>
      </c>
    </row>
    <row r="2"/>
    <row r="3">
      <c r="A3" s="6" t="inlineStr">
        <is>
          <t>Hárok / Oblasť</t>
        </is>
      </c>
      <c r="B3" s="6" t="inlineStr">
        <is>
          <t>Popis</t>
        </is>
      </c>
    </row>
    <row r="4" ht="32" customHeight="1">
      <c r="A4" s="33" t="inlineStr">
        <is>
          <t>Sporenie</t>
        </is>
      </c>
      <c r="B4" s="34" t="inlineStr">
        <is>
          <t>Hlavný hárok na sledovanie mesačných vkladov. Vpíšte plánovaný a skutočný vklad pre každý mesiac, vyberte typ sporenia z rozbaľovacieho zoznamu (bunky B6:B15). Ostatné stĺpce (Rozdiel, Kumulatívny vklad, Odhad. úrok, % plnenia) sa dopočítajú automaticky.</t>
        </is>
      </c>
    </row>
    <row r="5" ht="32" customHeight="1">
      <c r="A5" s="35" t="inlineStr">
        <is>
          <t>Cieľová suma</t>
        </is>
      </c>
      <c r="B5" s="36" t="inlineStr">
        <is>
          <t>Zadajte cieľovú sumu sporenia (bunka B3) a cieľový dátum (bunka E3). Tieto hodnoty sa používajú na výpočet celkového % plnenia cieľa.</t>
        </is>
      </c>
    </row>
    <row r="6" ht="32" customHeight="1">
      <c r="A6" s="33" t="inlineStr">
        <is>
          <t>Typ sporenia</t>
        </is>
      </c>
      <c r="B6" s="34" t="inlineStr">
        <is>
          <t>Pri každom vklade vyberte typ sporenia (Bežný účet, Termínovaný vklad, Investičný fond). Úroková sadzba sa automaticky doplní pomocou funkcie VLOOKUP z pomocnej tabuľky (M6:N8).</t>
        </is>
      </c>
    </row>
    <row r="7" ht="32" customHeight="1">
      <c r="A7" s="35" t="inlineStr">
        <is>
          <t>Farebné označenie</t>
        </is>
      </c>
      <c r="B7" s="36" t="inlineStr">
        <is>
          <t>Zelená farba v stĺpci Rozdiel znamená, že skutočný vklad dosiahol alebo prekročil plán. Červená farba upozorňuje na nižší vklad, než bol plánovaný.</t>
        </is>
      </c>
    </row>
    <row r="8" ht="32" customHeight="1">
      <c r="A8" s="33" t="inlineStr">
        <is>
          <t>Prehľad</t>
        </is>
      </c>
      <c r="B8" s="34" t="inlineStr">
        <is>
          <t>Dashboard so súhrnnými ukazovateľmi (KPI), grafom kumulatívneho vkladu voči cieľu, porovnaním plánovaného a skutočného vkladu a koláčovým grafom podľa typu sporenia.</t>
        </is>
      </c>
    </row>
    <row r="9" ht="32" customHeight="1">
      <c r="A9" s="35" t="inlineStr">
        <is>
          <t>Aktualizácia</t>
        </is>
      </c>
      <c r="B9" s="36" t="inlineStr">
        <is>
          <t>Hárok Prehľad sa prepočíta automaticky po zmene údajov v hárku Sporenie - nie je potrebné nič manuálne prepočítavať.</t>
        </is>
      </c>
    </row>
    <row r="10" ht="32" customHeight="1">
      <c r="A10" s="33" t="inlineStr">
        <is>
          <t>Pridanie mesiacov</t>
        </is>
      </c>
      <c r="B10" s="34" t="inlineStr">
        <is>
          <t>Ak chcete sledovať viac mesiacov, vložte nový riadok nad riadok SPOLU a skopírujte vzorce zo susedného riadku.</t>
        </is>
      </c>
    </row>
    <row r="11" ht="32" customHeight="1">
      <c r="A11" s="35" t="inlineStr">
        <is>
          <t>Farebné bunky</t>
        </is>
      </c>
      <c r="B11" s="36" t="inlineStr">
        <is>
          <t>Svetložlté bunky (Plánovaný a Skutočný vklad, Cieľová suma) sú určené na ručné zadávanie údajov. Ostatné bunky obsahujú vzorce - neodporúča sa ich meniť.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2026-07-21T16:41:44Z</dcterms:created>
  <dcterms:modified xmlns:dcterms="http://purl.org/dc/terms/" xmlns:xsi="http://www.w3.org/2001/XMLSchema-instance" xsi:type="dcterms:W3CDTF">2026-07-21T16:41:44Z</dcterms:modified>
</cp:coreProperties>
</file>