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edálniček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Nastavenia" sheetId="3" state="visible" r:id="rId3"/>
  </sheets>
  <definedNames>
    <definedName name="_xlnm._FilterDatabase" localSheetId="0" hidden="1">'Jedálniček'!$A$3:$P$103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0.0"/>
    <numFmt numFmtId="166" formatCode="# ##0,00 &quot;€&quot;"/>
    <numFmt numFmtId="167" formatCode="0,0%"/>
  </numFmts>
  <fonts count="6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color rgb="00334155"/>
      <sz val="10"/>
    </font>
    <font>
      <name val="Aptos"/>
      <b val="1"/>
      <color rgb="00FFFFFF"/>
      <sz val="11"/>
    </font>
    <font>
      <name val="Aptos"/>
      <color rgb="001E293B"/>
      <sz val="10"/>
    </font>
    <font>
      <name val="Aptos"/>
      <b val="1"/>
      <color rgb="0016A34A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center" wrapText="1"/>
    </xf>
    <xf numFmtId="1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3" borderId="1" applyAlignment="1" pivotButton="0" quotePrefix="0" xfId="0">
      <alignment vertical="center" wrapText="1"/>
    </xf>
    <xf numFmtId="166" fontId="4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vertical="center" wrapText="1"/>
    </xf>
    <xf numFmtId="1" fontId="4" fillId="5" borderId="1" applyAlignment="1" pivotButton="0" quotePrefix="0" xfId="0">
      <alignment horizontal="right" vertical="center"/>
    </xf>
    <xf numFmtId="1" fontId="4" fillId="3" borderId="1" applyAlignment="1" pivotButton="0" quotePrefix="0" xfId="0">
      <alignment horizontal="right" vertical="center"/>
    </xf>
    <xf numFmtId="167" fontId="4" fillId="5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7" fontId="4" fillId="3" borderId="1" applyAlignment="1" pivotButton="0" quotePrefix="0" xfId="0">
      <alignment horizontal="right" vertical="center"/>
    </xf>
    <xf numFmtId="1" fontId="4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7" fontId="5" fillId="7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vertical="center" wrapText="1"/>
    </xf>
    <xf numFmtId="164" fontId="4" fillId="5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right" vertical="center"/>
    </xf>
    <xf numFmtId="167" fontId="4" fillId="5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7" fontId="4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7" fontId="5" fillId="7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name val="Aptos"/>
        <b val="1"/>
        <color rgb="00DC2626"/>
        <sz val="10"/>
      </font>
      <fill>
        <patternFill patternType="solid">
          <fgColor rgb="00FEE2E2"/>
        </patternFill>
      </fill>
    </dxf>
    <dxf>
      <font>
        <name val="Aptos"/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Kalórie podľa dňa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'Prehľad'!B16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'Prehľad'!$A$17:$A$23</f>
            </numRef>
          </cat>
          <val>
            <numRef>
              <f>'Prehľad'!$B$17:$B$23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Deň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Kalórie (kcal)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makroživín</a:t>
            </a:r>
          </a:p>
        </rich>
      </tx>
    </title>
    <plotArea>
      <pieChart>
        <varyColors val="1"/>
        <ser>
          <idx val="0"/>
          <order val="0"/>
          <tx>
            <strRef>
              <f>'Prehľad'!G3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'Prehľad'!$F$4:$F$6</f>
            </numRef>
          </cat>
          <val>
            <numRef>
              <f>'Prehľad'!$G$4:$G$6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8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24</row>
      <rowOff>0</rowOff>
    </from>
    <ext cx="46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4" customWidth="1" min="3" max="3"/>
    <col width="40" customWidth="1" min="4" max="4"/>
    <col width="13" customWidth="1" min="5" max="5"/>
    <col width="15" customWidth="1" min="6" max="6"/>
    <col width="16" customWidth="1" min="7" max="7"/>
    <col width="17" customWidth="1" min="8" max="8"/>
    <col width="12" customWidth="1" min="9" max="9"/>
    <col width="14" customWidth="1" min="10" max="10"/>
    <col width="17" customWidth="1" min="11" max="11"/>
    <col width="18" customWidth="1" min="12" max="12"/>
    <col width="20" customWidth="1" min="13" max="13"/>
    <col width="16" customWidth="1" min="14" max="14"/>
    <col width="34" customWidth="1" min="15" max="15"/>
    <col width="19" customWidth="1" min="16" max="16"/>
  </cols>
  <sheetData>
    <row r="1" ht="28" customHeight="1">
      <c r="A1" s="1" t="inlineStr">
        <is>
          <t>Týždenný jedálniček – 14.09.2026 až 20.09.2026</t>
        </is>
      </c>
    </row>
    <row r="2" ht="28" customHeight="1">
      <c r="A2" s="2" t="inlineStr">
        <is>
          <t>Žlté bunky sú určené na úpravu. Deň a kontrola kalorického limitu sa vypočítavajú automaticky.</t>
        </is>
      </c>
    </row>
    <row r="3" ht="34" customHeight="1">
      <c r="A3" s="3" t="inlineStr">
        <is>
          <t>Dátum</t>
        </is>
      </c>
      <c r="B3" s="3" t="inlineStr">
        <is>
          <t>Deň</t>
        </is>
      </c>
      <c r="C3" s="3" t="inlineStr">
        <is>
          <t>Typ jedla</t>
        </is>
      </c>
      <c r="D3" s="3" t="inlineStr">
        <is>
          <t>Názov jedla</t>
        </is>
      </c>
      <c r="E3" s="3" t="inlineStr">
        <is>
          <t>Porcia</t>
        </is>
      </c>
      <c r="F3" s="3" t="inlineStr">
        <is>
          <t>Kalórie (kcal)</t>
        </is>
      </c>
      <c r="G3" s="3" t="inlineStr">
        <is>
          <t>Bielkoviny (g)</t>
        </is>
      </c>
      <c r="H3" s="3" t="inlineStr">
        <is>
          <t>Sacharidy (g)</t>
        </is>
      </c>
      <c r="I3" s="3" t="inlineStr">
        <is>
          <t>Tuky (g)</t>
        </is>
      </c>
      <c r="J3" s="3" t="inlineStr">
        <is>
          <t>Vláknina (g)</t>
        </is>
      </c>
      <c r="K3" s="3" t="inlineStr">
        <is>
          <t>Cena porcie (€)</t>
        </is>
      </c>
      <c r="L3" s="3" t="inlineStr">
        <is>
          <t>Alergény</t>
        </is>
      </c>
      <c r="M3" s="3" t="inlineStr">
        <is>
          <t>Čas prípravy (min)</t>
        </is>
      </c>
      <c r="N3" s="3" t="inlineStr">
        <is>
          <t>Stav</t>
        </is>
      </c>
      <c r="O3" s="3" t="inlineStr">
        <is>
          <t>Poznámka</t>
        </is>
      </c>
      <c r="P3" s="3" t="inlineStr">
        <is>
          <t>Kontrola kalórií</t>
        </is>
      </c>
    </row>
    <row r="4">
      <c r="A4" s="34" t="n">
        <v>46279</v>
      </c>
      <c r="B4" s="5">
        <f>IF($A4="","",IFERROR(VLOOKUP($A4,'Nastavenia'!$A$2:$B$8,2,FALSE),""))</f>
        <v/>
      </c>
      <c r="C4" s="6" t="inlineStr">
        <is>
          <t>Raňajky</t>
        </is>
      </c>
      <c r="D4" s="7" t="inlineStr">
        <is>
          <t>Ovsená kaša s jablkom a škoricou</t>
        </is>
      </c>
      <c r="E4" s="6" t="inlineStr">
        <is>
          <t>1 porcia</t>
        </is>
      </c>
      <c r="F4" s="8" t="n">
        <v>420</v>
      </c>
      <c r="G4" s="35" t="n">
        <v>17</v>
      </c>
      <c r="H4" s="35" t="n">
        <v>67</v>
      </c>
      <c r="I4" s="35" t="n">
        <v>11</v>
      </c>
      <c r="J4" s="35" t="n">
        <v>9</v>
      </c>
      <c r="K4" s="36" t="n">
        <v>1.35</v>
      </c>
      <c r="L4" s="6" t="inlineStr">
        <is>
          <t>Lepok</t>
        </is>
      </c>
      <c r="M4" s="8" t="n">
        <v>12</v>
      </c>
      <c r="N4" s="6" t="inlineStr">
        <is>
          <t>Pripravené</t>
        </is>
      </c>
      <c r="O4" s="7" t="inlineStr">
        <is>
          <t>Pridať čerstvé jablko.</t>
        </is>
      </c>
      <c r="P4" s="5">
        <f>IF($F4="","",IF($F4&gt;700,"Nad limitom","V norme"))</f>
        <v/>
      </c>
    </row>
    <row r="5">
      <c r="A5" s="34" t="n">
        <v>46279</v>
      </c>
      <c r="B5" s="11">
        <f>IF($A5="","",IFERROR(VLOOKUP($A5,'Nastavenia'!$A$2:$B$8,2,FALSE),""))</f>
        <v/>
      </c>
      <c r="C5" s="6" t="inlineStr">
        <is>
          <t>Obed</t>
        </is>
      </c>
      <c r="D5" s="7" t="inlineStr">
        <is>
          <t>Kuracie prsia s ryžou a zeleninou</t>
        </is>
      </c>
      <c r="E5" s="6" t="inlineStr">
        <is>
          <t>1 porcia</t>
        </is>
      </c>
      <c r="F5" s="8" t="n">
        <v>650</v>
      </c>
      <c r="G5" s="35" t="n">
        <v>52</v>
      </c>
      <c r="H5" s="35" t="n">
        <v>78</v>
      </c>
      <c r="I5" s="35" t="n">
        <v>14</v>
      </c>
      <c r="J5" s="35" t="n">
        <v>8</v>
      </c>
      <c r="K5" s="36" t="n">
        <v>4.8</v>
      </c>
      <c r="L5" s="6" t="inlineStr">
        <is>
          <t>Bez alergénov</t>
        </is>
      </c>
      <c r="M5" s="8" t="n">
        <v>35</v>
      </c>
      <c r="N5" s="6" t="inlineStr">
        <is>
          <t>Naplánované</t>
        </is>
      </c>
      <c r="O5" s="7" t="inlineStr">
        <is>
          <t>Ryžu pripraviť vopred.</t>
        </is>
      </c>
      <c r="P5" s="11">
        <f>IF($F5="","",IF($F5&gt;700,"Nad limitom","V norme"))</f>
        <v/>
      </c>
    </row>
    <row r="6">
      <c r="A6" s="34" t="n">
        <v>46280</v>
      </c>
      <c r="B6" s="5">
        <f>IF($A6="","",IFERROR(VLOOKUP($A6,'Nastavenia'!$A$2:$B$8,2,FALSE),""))</f>
        <v/>
      </c>
      <c r="C6" s="6" t="inlineStr">
        <is>
          <t>Raňajky</t>
        </is>
      </c>
      <c r="D6" s="7" t="inlineStr">
        <is>
          <t>Tvaroh s ovocím a orechmi</t>
        </is>
      </c>
      <c r="E6" s="6" t="inlineStr">
        <is>
          <t>1 porcia</t>
        </is>
      </c>
      <c r="F6" s="8" t="n">
        <v>390</v>
      </c>
      <c r="G6" s="35" t="n">
        <v>31</v>
      </c>
      <c r="H6" s="35" t="n">
        <v>32</v>
      </c>
      <c r="I6" s="35" t="n">
        <v>17</v>
      </c>
      <c r="J6" s="35" t="n">
        <v>6</v>
      </c>
      <c r="K6" s="36" t="n">
        <v>2.9</v>
      </c>
      <c r="L6" s="6" t="inlineStr">
        <is>
          <t>Mlieko</t>
        </is>
      </c>
      <c r="M6" s="8" t="n">
        <v>8</v>
      </c>
      <c r="N6" s="6" t="inlineStr">
        <is>
          <t>Pripravené</t>
        </is>
      </c>
      <c r="O6" s="7" t="inlineStr">
        <is>
          <t>Orechy podávať samostatne.</t>
        </is>
      </c>
      <c r="P6" s="5">
        <f>IF($F6="","",IF($F6&gt;700,"Nad limitom","V norme"))</f>
        <v/>
      </c>
    </row>
    <row r="7">
      <c r="A7" s="34" t="n">
        <v>46280</v>
      </c>
      <c r="B7" s="11">
        <f>IF($A7="","",IFERROR(VLOOKUP($A7,'Nastavenia'!$A$2:$B$8,2,FALSE),""))</f>
        <v/>
      </c>
      <c r="C7" s="6" t="inlineStr">
        <is>
          <t>Večera</t>
        </is>
      </c>
      <c r="D7" s="7" t="inlineStr">
        <is>
          <t>Celozrnná tortilla s morčacím mäsom</t>
        </is>
      </c>
      <c r="E7" s="6" t="inlineStr">
        <is>
          <t>1 porcia</t>
        </is>
      </c>
      <c r="F7" s="8" t="n">
        <v>520</v>
      </c>
      <c r="G7" s="35" t="n">
        <v>39</v>
      </c>
      <c r="H7" s="35" t="n">
        <v>54</v>
      </c>
      <c r="I7" s="35" t="n">
        <v>18</v>
      </c>
      <c r="J7" s="35" t="n">
        <v>9</v>
      </c>
      <c r="K7" s="36" t="n">
        <v>4.1</v>
      </c>
      <c r="L7" s="6" t="inlineStr">
        <is>
          <t>Lepok</t>
        </is>
      </c>
      <c r="M7" s="8" t="n">
        <v>25</v>
      </c>
      <c r="N7" s="6" t="inlineStr">
        <is>
          <t>Naplánované</t>
        </is>
      </c>
      <c r="O7" s="7" t="inlineStr">
        <is>
          <t>Použiť sezónnu zeleninu.</t>
        </is>
      </c>
      <c r="P7" s="11">
        <f>IF($F7="","",IF($F7&gt;700,"Nad limitom","V norme"))</f>
        <v/>
      </c>
    </row>
    <row r="8">
      <c r="A8" s="34" t="n">
        <v>46281</v>
      </c>
      <c r="B8" s="5">
        <f>IF($A8="","",IFERROR(VLOOKUP($A8,'Nastavenia'!$A$2:$B$8,2,FALSE),""))</f>
        <v/>
      </c>
      <c r="C8" s="6" t="inlineStr">
        <is>
          <t>Obed</t>
        </is>
      </c>
      <c r="D8" s="7" t="inlineStr">
        <is>
          <t>Šošovicový prívarok s vajcom</t>
        </is>
      </c>
      <c r="E8" s="6" t="inlineStr">
        <is>
          <t>1 porcia</t>
        </is>
      </c>
      <c r="F8" s="8" t="n">
        <v>580</v>
      </c>
      <c r="G8" s="35" t="n">
        <v>29</v>
      </c>
      <c r="H8" s="35" t="n">
        <v>75</v>
      </c>
      <c r="I8" s="35" t="n">
        <v>17</v>
      </c>
      <c r="J8" s="35" t="n">
        <v>16</v>
      </c>
      <c r="K8" s="36" t="n">
        <v>2.5</v>
      </c>
      <c r="L8" s="6" t="inlineStr">
        <is>
          <t>Vajcia</t>
        </is>
      </c>
      <c r="M8" s="8" t="n">
        <v>40</v>
      </c>
      <c r="N8" s="6" t="inlineStr">
        <is>
          <t>Pripravené</t>
        </is>
      </c>
      <c r="O8" s="7" t="inlineStr">
        <is>
          <t>Šošovicu namočiť cez noc.</t>
        </is>
      </c>
      <c r="P8" s="5">
        <f>IF($F8="","",IF($F8&gt;700,"Nad limitom","V norme"))</f>
        <v/>
      </c>
    </row>
    <row r="9">
      <c r="A9" s="34" t="n">
        <v>46282</v>
      </c>
      <c r="B9" s="11">
        <f>IF($A9="","",IFERROR(VLOOKUP($A9,'Nastavenia'!$A$2:$B$8,2,FALSE),""))</f>
        <v/>
      </c>
      <c r="C9" s="6" t="inlineStr">
        <is>
          <t>Večera</t>
        </is>
      </c>
      <c r="D9" s="7" t="inlineStr">
        <is>
          <t>Losos so zemiakmi a šalátom</t>
        </is>
      </c>
      <c r="E9" s="6" t="inlineStr">
        <is>
          <t>1 porcia</t>
        </is>
      </c>
      <c r="F9" s="8" t="n">
        <v>610</v>
      </c>
      <c r="G9" s="35" t="n">
        <v>42</v>
      </c>
      <c r="H9" s="35" t="n">
        <v>48</v>
      </c>
      <c r="I9" s="35" t="n">
        <v>27</v>
      </c>
      <c r="J9" s="35" t="n">
        <v>7</v>
      </c>
      <c r="K9" s="36" t="n">
        <v>7.2</v>
      </c>
      <c r="L9" s="6" t="inlineStr">
        <is>
          <t>Ryby</t>
        </is>
      </c>
      <c r="M9" s="8" t="n">
        <v>35</v>
      </c>
      <c r="N9" s="6" t="inlineStr">
        <is>
          <t>Naplánované</t>
        </is>
      </c>
      <c r="O9" s="7" t="inlineStr">
        <is>
          <t>Lososa piecť bez prepečenia.</t>
        </is>
      </c>
      <c r="P9" s="11">
        <f>IF($F9="","",IF($F9&gt;700,"Nad limitom","V norme"))</f>
        <v/>
      </c>
    </row>
    <row r="10">
      <c r="A10" s="34" t="n">
        <v>46283</v>
      </c>
      <c r="B10" s="5">
        <f>IF($A10="","",IFERROR(VLOOKUP($A10,'Nastavenia'!$A$2:$B$8,2,FALSE),""))</f>
        <v/>
      </c>
      <c r="C10" s="6" t="inlineStr">
        <is>
          <t>Obed</t>
        </is>
      </c>
      <c r="D10" s="7" t="inlineStr">
        <is>
          <t>Cestoviny s paradajkovou omáčkou a mozzarellou</t>
        </is>
      </c>
      <c r="E10" s="6" t="inlineStr">
        <is>
          <t>1 porcia</t>
        </is>
      </c>
      <c r="F10" s="8" t="n">
        <v>640</v>
      </c>
      <c r="G10" s="35" t="n">
        <v>27</v>
      </c>
      <c r="H10" s="35" t="n">
        <v>89</v>
      </c>
      <c r="I10" s="35" t="n">
        <v>18</v>
      </c>
      <c r="J10" s="35" t="n">
        <v>8</v>
      </c>
      <c r="K10" s="36" t="n">
        <v>3.9</v>
      </c>
      <c r="L10" s="6" t="inlineStr">
        <is>
          <t>Mlieko</t>
        </is>
      </c>
      <c r="M10" s="8" t="n">
        <v>30</v>
      </c>
      <c r="N10" s="6" t="inlineStr">
        <is>
          <t>Naplánované</t>
        </is>
      </c>
      <c r="O10" s="7" t="inlineStr">
        <is>
          <t>Pridať čerstvú bazalku.</t>
        </is>
      </c>
      <c r="P10" s="5">
        <f>IF($F10="","",IF($F10&gt;700,"Nad limitom","V norme"))</f>
        <v/>
      </c>
    </row>
    <row r="11">
      <c r="A11" s="34" t="n">
        <v>46284</v>
      </c>
      <c r="B11" s="11">
        <f>IF($A11="","",IFERROR(VLOOKUP($A11,'Nastavenia'!$A$2:$B$8,2,FALSE),""))</f>
        <v/>
      </c>
      <c r="C11" s="6" t="inlineStr">
        <is>
          <t>Raňajky</t>
        </is>
      </c>
      <c r="D11" s="7" t="inlineStr">
        <is>
          <t>Vajíčka s celozrnným chlebom a zeleninou</t>
        </is>
      </c>
      <c r="E11" s="6" t="inlineStr">
        <is>
          <t>1 porcia</t>
        </is>
      </c>
      <c r="F11" s="8" t="n">
        <v>450</v>
      </c>
      <c r="G11" s="35" t="n">
        <v>28</v>
      </c>
      <c r="H11" s="35" t="n">
        <v>33</v>
      </c>
      <c r="I11" s="35" t="n">
        <v>23</v>
      </c>
      <c r="J11" s="35" t="n">
        <v>7</v>
      </c>
      <c r="K11" s="36" t="n">
        <v>2.7</v>
      </c>
      <c r="L11" s="6" t="inlineStr">
        <is>
          <t>Vajcia</t>
        </is>
      </c>
      <c r="M11" s="8" t="n">
        <v>15</v>
      </c>
      <c r="N11" s="6" t="inlineStr">
        <is>
          <t>Pripravené</t>
        </is>
      </c>
      <c r="O11" s="7" t="inlineStr">
        <is>
          <t>Podávať s paradajkou.</t>
        </is>
      </c>
      <c r="P11" s="11">
        <f>IF($F11="","",IF($F11&gt;700,"Nad limitom","V norme"))</f>
        <v/>
      </c>
    </row>
    <row r="12">
      <c r="A12" s="34" t="n">
        <v>46285</v>
      </c>
      <c r="B12" s="5">
        <f>IF($A12="","",IFERROR(VLOOKUP($A12,'Nastavenia'!$A$2:$B$8,2,FALSE),""))</f>
        <v/>
      </c>
      <c r="C12" s="6" t="inlineStr">
        <is>
          <t>Obed</t>
        </is>
      </c>
      <c r="D12" s="7" t="inlineStr">
        <is>
          <t>Morčacie rizoto so zeleninou</t>
        </is>
      </c>
      <c r="E12" s="6" t="inlineStr">
        <is>
          <t>1 porcia</t>
        </is>
      </c>
      <c r="F12" s="8" t="n">
        <v>690</v>
      </c>
      <c r="G12" s="35" t="n">
        <v>48</v>
      </c>
      <c r="H12" s="35" t="n">
        <v>87</v>
      </c>
      <c r="I12" s="35" t="n">
        <v>18</v>
      </c>
      <c r="J12" s="35" t="n">
        <v>10</v>
      </c>
      <c r="K12" s="36" t="n">
        <v>5.2</v>
      </c>
      <c r="L12" s="6" t="inlineStr">
        <is>
          <t>Bez alergénov</t>
        </is>
      </c>
      <c r="M12" s="8" t="n">
        <v>40</v>
      </c>
      <c r="N12" s="6" t="inlineStr">
        <is>
          <t>Pripravené</t>
        </is>
      </c>
      <c r="O12" s="7" t="inlineStr">
        <is>
          <t>Pripraviť väčšiu porciu na ďalší deň.</t>
        </is>
      </c>
      <c r="P12" s="5">
        <f>IF($F12="","",IF($F12&gt;700,"Nad limitom","V norme"))</f>
        <v/>
      </c>
    </row>
    <row r="13">
      <c r="A13" s="34" t="n">
        <v>46285</v>
      </c>
      <c r="B13" s="11">
        <f>IF($A13="","",IFERROR(VLOOKUP($A13,'Nastavenia'!$A$2:$B$8,2,FALSE),""))</f>
        <v/>
      </c>
      <c r="C13" s="6" t="inlineStr">
        <is>
          <t>Večera</t>
        </is>
      </c>
      <c r="D13" s="7" t="inlineStr">
        <is>
          <t>Zeleninový šalát s cícerom</t>
        </is>
      </c>
      <c r="E13" s="6" t="inlineStr">
        <is>
          <t>1 porcia</t>
        </is>
      </c>
      <c r="F13" s="8" t="n">
        <v>410</v>
      </c>
      <c r="G13" s="35" t="n">
        <v>19</v>
      </c>
      <c r="H13" s="35" t="n">
        <v>48</v>
      </c>
      <c r="I13" s="35" t="n">
        <v>17</v>
      </c>
      <c r="J13" s="35" t="n">
        <v>14</v>
      </c>
      <c r="K13" s="36" t="n">
        <v>3.1</v>
      </c>
      <c r="L13" s="6" t="inlineStr">
        <is>
          <t>Bez alergénov</t>
        </is>
      </c>
      <c r="M13" s="8" t="n">
        <v>15</v>
      </c>
      <c r="N13" s="6" t="inlineStr">
        <is>
          <t>Naplánované</t>
        </is>
      </c>
      <c r="O13" s="7" t="inlineStr">
        <is>
          <t>Cícer dôkladne prepláchnuť.</t>
        </is>
      </c>
      <c r="P13" s="11">
        <f>IF($F13="","",IF($F13&gt;700,"Nad limitom","V norme"))</f>
        <v/>
      </c>
    </row>
    <row r="14">
      <c r="A14" s="34" t="n"/>
      <c r="B14" s="5">
        <f>IF($A14="","",IFERROR(VLOOKUP($A14,'Nastavenia'!$A$2:$B$8,2,FALSE),""))</f>
        <v/>
      </c>
      <c r="C14" s="6" t="n"/>
      <c r="D14" s="7" t="n"/>
      <c r="E14" s="6" t="n"/>
      <c r="F14" s="8" t="n"/>
      <c r="G14" s="35" t="n"/>
      <c r="H14" s="35" t="n"/>
      <c r="I14" s="35" t="n"/>
      <c r="J14" s="35" t="n"/>
      <c r="K14" s="36" t="n"/>
      <c r="L14" s="6" t="n"/>
      <c r="M14" s="8" t="n"/>
      <c r="N14" s="6" t="n"/>
      <c r="O14" s="7" t="n"/>
      <c r="P14" s="5">
        <f>IF($F14="","",IF($F14&gt;700,"Nad limitom","V norme"))</f>
        <v/>
      </c>
    </row>
    <row r="15">
      <c r="A15" s="34" t="n"/>
      <c r="B15" s="11">
        <f>IF($A15="","",IFERROR(VLOOKUP($A15,'Nastavenia'!$A$2:$B$8,2,FALSE),""))</f>
        <v/>
      </c>
      <c r="C15" s="6" t="n"/>
      <c r="D15" s="7" t="n"/>
      <c r="E15" s="6" t="n"/>
      <c r="F15" s="8" t="n"/>
      <c r="G15" s="35" t="n"/>
      <c r="H15" s="35" t="n"/>
      <c r="I15" s="35" t="n"/>
      <c r="J15" s="35" t="n"/>
      <c r="K15" s="36" t="n"/>
      <c r="L15" s="6" t="n"/>
      <c r="M15" s="8" t="n"/>
      <c r="N15" s="6" t="n"/>
      <c r="O15" s="7" t="n"/>
      <c r="P15" s="11">
        <f>IF($F15="","",IF($F15&gt;700,"Nad limitom","V norme"))</f>
        <v/>
      </c>
    </row>
    <row r="16">
      <c r="A16" s="34" t="n"/>
      <c r="B16" s="5">
        <f>IF($A16="","",IFERROR(VLOOKUP($A16,'Nastavenia'!$A$2:$B$8,2,FALSE),""))</f>
        <v/>
      </c>
      <c r="C16" s="6" t="n"/>
      <c r="D16" s="7" t="n"/>
      <c r="E16" s="6" t="n"/>
      <c r="F16" s="8" t="n"/>
      <c r="G16" s="35" t="n"/>
      <c r="H16" s="35" t="n"/>
      <c r="I16" s="35" t="n"/>
      <c r="J16" s="35" t="n"/>
      <c r="K16" s="36" t="n"/>
      <c r="L16" s="6" t="n"/>
      <c r="M16" s="8" t="n"/>
      <c r="N16" s="6" t="n"/>
      <c r="O16" s="7" t="n"/>
      <c r="P16" s="5">
        <f>IF($F16="","",IF($F16&gt;700,"Nad limitom","V norme"))</f>
        <v/>
      </c>
    </row>
    <row r="17">
      <c r="A17" s="34" t="n"/>
      <c r="B17" s="11">
        <f>IF($A17="","",IFERROR(VLOOKUP($A17,'Nastavenia'!$A$2:$B$8,2,FALSE),""))</f>
        <v/>
      </c>
      <c r="C17" s="6" t="n"/>
      <c r="D17" s="7" t="n"/>
      <c r="E17" s="6" t="n"/>
      <c r="F17" s="8" t="n"/>
      <c r="G17" s="35" t="n"/>
      <c r="H17" s="35" t="n"/>
      <c r="I17" s="35" t="n"/>
      <c r="J17" s="35" t="n"/>
      <c r="K17" s="36" t="n"/>
      <c r="L17" s="6" t="n"/>
      <c r="M17" s="8" t="n"/>
      <c r="N17" s="6" t="n"/>
      <c r="O17" s="7" t="n"/>
      <c r="P17" s="11">
        <f>IF($F17="","",IF($F17&gt;700,"Nad limitom","V norme"))</f>
        <v/>
      </c>
    </row>
    <row r="18">
      <c r="A18" s="34" t="n"/>
      <c r="B18" s="5">
        <f>IF($A18="","",IFERROR(VLOOKUP($A18,'Nastavenia'!$A$2:$B$8,2,FALSE),""))</f>
        <v/>
      </c>
      <c r="C18" s="6" t="n"/>
      <c r="D18" s="7" t="n"/>
      <c r="E18" s="6" t="n"/>
      <c r="F18" s="8" t="n"/>
      <c r="G18" s="35" t="n"/>
      <c r="H18" s="35" t="n"/>
      <c r="I18" s="35" t="n"/>
      <c r="J18" s="35" t="n"/>
      <c r="K18" s="36" t="n"/>
      <c r="L18" s="6" t="n"/>
      <c r="M18" s="8" t="n"/>
      <c r="N18" s="6" t="n"/>
      <c r="O18" s="7" t="n"/>
      <c r="P18" s="5">
        <f>IF($F18="","",IF($F18&gt;700,"Nad limitom","V norme"))</f>
        <v/>
      </c>
    </row>
    <row r="19">
      <c r="A19" s="34" t="n"/>
      <c r="B19" s="11">
        <f>IF($A19="","",IFERROR(VLOOKUP($A19,'Nastavenia'!$A$2:$B$8,2,FALSE),""))</f>
        <v/>
      </c>
      <c r="C19" s="6" t="n"/>
      <c r="D19" s="7" t="n"/>
      <c r="E19" s="6" t="n"/>
      <c r="F19" s="8" t="n"/>
      <c r="G19" s="35" t="n"/>
      <c r="H19" s="35" t="n"/>
      <c r="I19" s="35" t="n"/>
      <c r="J19" s="35" t="n"/>
      <c r="K19" s="36" t="n"/>
      <c r="L19" s="6" t="n"/>
      <c r="M19" s="8" t="n"/>
      <c r="N19" s="6" t="n"/>
      <c r="O19" s="7" t="n"/>
      <c r="P19" s="11">
        <f>IF($F19="","",IF($F19&gt;700,"Nad limitom","V norme"))</f>
        <v/>
      </c>
    </row>
    <row r="20">
      <c r="A20" s="34" t="n"/>
      <c r="B20" s="5">
        <f>IF($A20="","",IFERROR(VLOOKUP($A20,'Nastavenia'!$A$2:$B$8,2,FALSE),""))</f>
        <v/>
      </c>
      <c r="C20" s="6" t="n"/>
      <c r="D20" s="7" t="n"/>
      <c r="E20" s="6" t="n"/>
      <c r="F20" s="8" t="n"/>
      <c r="G20" s="35" t="n"/>
      <c r="H20" s="35" t="n"/>
      <c r="I20" s="35" t="n"/>
      <c r="J20" s="35" t="n"/>
      <c r="K20" s="36" t="n"/>
      <c r="L20" s="6" t="n"/>
      <c r="M20" s="8" t="n"/>
      <c r="N20" s="6" t="n"/>
      <c r="O20" s="7" t="n"/>
      <c r="P20" s="5">
        <f>IF($F20="","",IF($F20&gt;700,"Nad limitom","V norme"))</f>
        <v/>
      </c>
    </row>
    <row r="21">
      <c r="A21" s="34" t="n"/>
      <c r="B21" s="11">
        <f>IF($A21="","",IFERROR(VLOOKUP($A21,'Nastavenia'!$A$2:$B$8,2,FALSE),""))</f>
        <v/>
      </c>
      <c r="C21" s="6" t="n"/>
      <c r="D21" s="7" t="n"/>
      <c r="E21" s="6" t="n"/>
      <c r="F21" s="8" t="n"/>
      <c r="G21" s="35" t="n"/>
      <c r="H21" s="35" t="n"/>
      <c r="I21" s="35" t="n"/>
      <c r="J21" s="35" t="n"/>
      <c r="K21" s="36" t="n"/>
      <c r="L21" s="6" t="n"/>
      <c r="M21" s="8" t="n"/>
      <c r="N21" s="6" t="n"/>
      <c r="O21" s="7" t="n"/>
      <c r="P21" s="11">
        <f>IF($F21="","",IF($F21&gt;700,"Nad limitom","V norme"))</f>
        <v/>
      </c>
    </row>
    <row r="22">
      <c r="A22" s="34" t="n"/>
      <c r="B22" s="5">
        <f>IF($A22="","",IFERROR(VLOOKUP($A22,'Nastavenia'!$A$2:$B$8,2,FALSE),""))</f>
        <v/>
      </c>
      <c r="C22" s="6" t="n"/>
      <c r="D22" s="7" t="n"/>
      <c r="E22" s="6" t="n"/>
      <c r="F22" s="8" t="n"/>
      <c r="G22" s="35" t="n"/>
      <c r="H22" s="35" t="n"/>
      <c r="I22" s="35" t="n"/>
      <c r="J22" s="35" t="n"/>
      <c r="K22" s="36" t="n"/>
      <c r="L22" s="6" t="n"/>
      <c r="M22" s="8" t="n"/>
      <c r="N22" s="6" t="n"/>
      <c r="O22" s="7" t="n"/>
      <c r="P22" s="5">
        <f>IF($F22="","",IF($F22&gt;700,"Nad limitom","V norme"))</f>
        <v/>
      </c>
    </row>
    <row r="23">
      <c r="A23" s="34" t="n"/>
      <c r="B23" s="11">
        <f>IF($A23="","",IFERROR(VLOOKUP($A23,'Nastavenia'!$A$2:$B$8,2,FALSE),""))</f>
        <v/>
      </c>
      <c r="C23" s="6" t="n"/>
      <c r="D23" s="7" t="n"/>
      <c r="E23" s="6" t="n"/>
      <c r="F23" s="8" t="n"/>
      <c r="G23" s="35" t="n"/>
      <c r="H23" s="35" t="n"/>
      <c r="I23" s="35" t="n"/>
      <c r="J23" s="35" t="n"/>
      <c r="K23" s="36" t="n"/>
      <c r="L23" s="6" t="n"/>
      <c r="M23" s="8" t="n"/>
      <c r="N23" s="6" t="n"/>
      <c r="O23" s="7" t="n"/>
      <c r="P23" s="11">
        <f>IF($F23="","",IF($F23&gt;700,"Nad limitom","V norme"))</f>
        <v/>
      </c>
    </row>
    <row r="24">
      <c r="A24" s="34" t="n"/>
      <c r="B24" s="5">
        <f>IF($A24="","",IFERROR(VLOOKUP($A24,'Nastavenia'!$A$2:$B$8,2,FALSE),""))</f>
        <v/>
      </c>
      <c r="C24" s="6" t="n"/>
      <c r="D24" s="7" t="n"/>
      <c r="E24" s="6" t="n"/>
      <c r="F24" s="8" t="n"/>
      <c r="G24" s="35" t="n"/>
      <c r="H24" s="35" t="n"/>
      <c r="I24" s="35" t="n"/>
      <c r="J24" s="35" t="n"/>
      <c r="K24" s="36" t="n"/>
      <c r="L24" s="6" t="n"/>
      <c r="M24" s="8" t="n"/>
      <c r="N24" s="6" t="n"/>
      <c r="O24" s="7" t="n"/>
      <c r="P24" s="5">
        <f>IF($F24="","",IF($F24&gt;700,"Nad limitom","V norme"))</f>
        <v/>
      </c>
    </row>
    <row r="25">
      <c r="A25" s="34" t="n"/>
      <c r="B25" s="11">
        <f>IF($A25="","",IFERROR(VLOOKUP($A25,'Nastavenia'!$A$2:$B$8,2,FALSE),""))</f>
        <v/>
      </c>
      <c r="C25" s="6" t="n"/>
      <c r="D25" s="7" t="n"/>
      <c r="E25" s="6" t="n"/>
      <c r="F25" s="8" t="n"/>
      <c r="G25" s="35" t="n"/>
      <c r="H25" s="35" t="n"/>
      <c r="I25" s="35" t="n"/>
      <c r="J25" s="35" t="n"/>
      <c r="K25" s="36" t="n"/>
      <c r="L25" s="6" t="n"/>
      <c r="M25" s="8" t="n"/>
      <c r="N25" s="6" t="n"/>
      <c r="O25" s="7" t="n"/>
      <c r="P25" s="11">
        <f>IF($F25="","",IF($F25&gt;700,"Nad limitom","V norme"))</f>
        <v/>
      </c>
    </row>
    <row r="26">
      <c r="A26" s="34" t="n"/>
      <c r="B26" s="5">
        <f>IF($A26="","",IFERROR(VLOOKUP($A26,'Nastavenia'!$A$2:$B$8,2,FALSE),""))</f>
        <v/>
      </c>
      <c r="C26" s="6" t="n"/>
      <c r="D26" s="7" t="n"/>
      <c r="E26" s="6" t="n"/>
      <c r="F26" s="8" t="n"/>
      <c r="G26" s="35" t="n"/>
      <c r="H26" s="35" t="n"/>
      <c r="I26" s="35" t="n"/>
      <c r="J26" s="35" t="n"/>
      <c r="K26" s="36" t="n"/>
      <c r="L26" s="6" t="n"/>
      <c r="M26" s="8" t="n"/>
      <c r="N26" s="6" t="n"/>
      <c r="O26" s="7" t="n"/>
      <c r="P26" s="5">
        <f>IF($F26="","",IF($F26&gt;700,"Nad limitom","V norme"))</f>
        <v/>
      </c>
    </row>
    <row r="27">
      <c r="A27" s="34" t="n"/>
      <c r="B27" s="11">
        <f>IF($A27="","",IFERROR(VLOOKUP($A27,'Nastavenia'!$A$2:$B$8,2,FALSE),""))</f>
        <v/>
      </c>
      <c r="C27" s="6" t="n"/>
      <c r="D27" s="7" t="n"/>
      <c r="E27" s="6" t="n"/>
      <c r="F27" s="8" t="n"/>
      <c r="G27" s="35" t="n"/>
      <c r="H27" s="35" t="n"/>
      <c r="I27" s="35" t="n"/>
      <c r="J27" s="35" t="n"/>
      <c r="K27" s="36" t="n"/>
      <c r="L27" s="6" t="n"/>
      <c r="M27" s="8" t="n"/>
      <c r="N27" s="6" t="n"/>
      <c r="O27" s="7" t="n"/>
      <c r="P27" s="11">
        <f>IF($F27="","",IF($F27&gt;700,"Nad limitom","V norme"))</f>
        <v/>
      </c>
    </row>
    <row r="28">
      <c r="A28" s="34" t="n"/>
      <c r="B28" s="5">
        <f>IF($A28="","",IFERROR(VLOOKUP($A28,'Nastavenia'!$A$2:$B$8,2,FALSE),""))</f>
        <v/>
      </c>
      <c r="C28" s="6" t="n"/>
      <c r="D28" s="7" t="n"/>
      <c r="E28" s="6" t="n"/>
      <c r="F28" s="8" t="n"/>
      <c r="G28" s="35" t="n"/>
      <c r="H28" s="35" t="n"/>
      <c r="I28" s="35" t="n"/>
      <c r="J28" s="35" t="n"/>
      <c r="K28" s="36" t="n"/>
      <c r="L28" s="6" t="n"/>
      <c r="M28" s="8" t="n"/>
      <c r="N28" s="6" t="n"/>
      <c r="O28" s="7" t="n"/>
      <c r="P28" s="5">
        <f>IF($F28="","",IF($F28&gt;700,"Nad limitom","V norme"))</f>
        <v/>
      </c>
    </row>
    <row r="29">
      <c r="A29" s="34" t="n"/>
      <c r="B29" s="11">
        <f>IF($A29="","",IFERROR(VLOOKUP($A29,'Nastavenia'!$A$2:$B$8,2,FALSE),""))</f>
        <v/>
      </c>
      <c r="C29" s="6" t="n"/>
      <c r="D29" s="7" t="n"/>
      <c r="E29" s="6" t="n"/>
      <c r="F29" s="8" t="n"/>
      <c r="G29" s="35" t="n"/>
      <c r="H29" s="35" t="n"/>
      <c r="I29" s="35" t="n"/>
      <c r="J29" s="35" t="n"/>
      <c r="K29" s="36" t="n"/>
      <c r="L29" s="6" t="n"/>
      <c r="M29" s="8" t="n"/>
      <c r="N29" s="6" t="n"/>
      <c r="O29" s="7" t="n"/>
      <c r="P29" s="11">
        <f>IF($F29="","",IF($F29&gt;700,"Nad limitom","V norme"))</f>
        <v/>
      </c>
    </row>
    <row r="30">
      <c r="A30" s="34" t="n"/>
      <c r="B30" s="5">
        <f>IF($A30="","",IFERROR(VLOOKUP($A30,'Nastavenia'!$A$2:$B$8,2,FALSE),""))</f>
        <v/>
      </c>
      <c r="C30" s="6" t="n"/>
      <c r="D30" s="7" t="n"/>
      <c r="E30" s="6" t="n"/>
      <c r="F30" s="8" t="n"/>
      <c r="G30" s="35" t="n"/>
      <c r="H30" s="35" t="n"/>
      <c r="I30" s="35" t="n"/>
      <c r="J30" s="35" t="n"/>
      <c r="K30" s="36" t="n"/>
      <c r="L30" s="6" t="n"/>
      <c r="M30" s="8" t="n"/>
      <c r="N30" s="6" t="n"/>
      <c r="O30" s="7" t="n"/>
      <c r="P30" s="5">
        <f>IF($F30="","",IF($F30&gt;700,"Nad limitom","V norme"))</f>
        <v/>
      </c>
    </row>
    <row r="31">
      <c r="A31" s="34" t="n"/>
      <c r="B31" s="11">
        <f>IF($A31="","",IFERROR(VLOOKUP($A31,'Nastavenia'!$A$2:$B$8,2,FALSE),""))</f>
        <v/>
      </c>
      <c r="C31" s="6" t="n"/>
      <c r="D31" s="7" t="n"/>
      <c r="E31" s="6" t="n"/>
      <c r="F31" s="8" t="n"/>
      <c r="G31" s="35" t="n"/>
      <c r="H31" s="35" t="n"/>
      <c r="I31" s="35" t="n"/>
      <c r="J31" s="35" t="n"/>
      <c r="K31" s="36" t="n"/>
      <c r="L31" s="6" t="n"/>
      <c r="M31" s="8" t="n"/>
      <c r="N31" s="6" t="n"/>
      <c r="O31" s="7" t="n"/>
      <c r="P31" s="11">
        <f>IF($F31="","",IF($F31&gt;700,"Nad limitom","V norme"))</f>
        <v/>
      </c>
    </row>
    <row r="32">
      <c r="A32" s="34" t="n"/>
      <c r="B32" s="5">
        <f>IF($A32="","",IFERROR(VLOOKUP($A32,'Nastavenia'!$A$2:$B$8,2,FALSE),""))</f>
        <v/>
      </c>
      <c r="C32" s="6" t="n"/>
      <c r="D32" s="7" t="n"/>
      <c r="E32" s="6" t="n"/>
      <c r="F32" s="8" t="n"/>
      <c r="G32" s="35" t="n"/>
      <c r="H32" s="35" t="n"/>
      <c r="I32" s="35" t="n"/>
      <c r="J32" s="35" t="n"/>
      <c r="K32" s="36" t="n"/>
      <c r="L32" s="6" t="n"/>
      <c r="M32" s="8" t="n"/>
      <c r="N32" s="6" t="n"/>
      <c r="O32" s="7" t="n"/>
      <c r="P32" s="5">
        <f>IF($F32="","",IF($F32&gt;700,"Nad limitom","V norme"))</f>
        <v/>
      </c>
    </row>
    <row r="33">
      <c r="A33" s="34" t="n"/>
      <c r="B33" s="11">
        <f>IF($A33="","",IFERROR(VLOOKUP($A33,'Nastavenia'!$A$2:$B$8,2,FALSE),""))</f>
        <v/>
      </c>
      <c r="C33" s="6" t="n"/>
      <c r="D33" s="7" t="n"/>
      <c r="E33" s="6" t="n"/>
      <c r="F33" s="8" t="n"/>
      <c r="G33" s="35" t="n"/>
      <c r="H33" s="35" t="n"/>
      <c r="I33" s="35" t="n"/>
      <c r="J33" s="35" t="n"/>
      <c r="K33" s="36" t="n"/>
      <c r="L33" s="6" t="n"/>
      <c r="M33" s="8" t="n"/>
      <c r="N33" s="6" t="n"/>
      <c r="O33" s="7" t="n"/>
      <c r="P33" s="11">
        <f>IF($F33="","",IF($F33&gt;700,"Nad limitom","V norme"))</f>
        <v/>
      </c>
    </row>
    <row r="34">
      <c r="A34" s="34" t="n"/>
      <c r="B34" s="5">
        <f>IF($A34="","",IFERROR(VLOOKUP($A34,'Nastavenia'!$A$2:$B$8,2,FALSE),""))</f>
        <v/>
      </c>
      <c r="C34" s="6" t="n"/>
      <c r="D34" s="7" t="n"/>
      <c r="E34" s="6" t="n"/>
      <c r="F34" s="8" t="n"/>
      <c r="G34" s="35" t="n"/>
      <c r="H34" s="35" t="n"/>
      <c r="I34" s="35" t="n"/>
      <c r="J34" s="35" t="n"/>
      <c r="K34" s="36" t="n"/>
      <c r="L34" s="6" t="n"/>
      <c r="M34" s="8" t="n"/>
      <c r="N34" s="6" t="n"/>
      <c r="O34" s="7" t="n"/>
      <c r="P34" s="5">
        <f>IF($F34="","",IF($F34&gt;700,"Nad limitom","V norme"))</f>
        <v/>
      </c>
    </row>
    <row r="35">
      <c r="A35" s="34" t="n"/>
      <c r="B35" s="11">
        <f>IF($A35="","",IFERROR(VLOOKUP($A35,'Nastavenia'!$A$2:$B$8,2,FALSE),""))</f>
        <v/>
      </c>
      <c r="C35" s="6" t="n"/>
      <c r="D35" s="7" t="n"/>
      <c r="E35" s="6" t="n"/>
      <c r="F35" s="8" t="n"/>
      <c r="G35" s="35" t="n"/>
      <c r="H35" s="35" t="n"/>
      <c r="I35" s="35" t="n"/>
      <c r="J35" s="35" t="n"/>
      <c r="K35" s="36" t="n"/>
      <c r="L35" s="6" t="n"/>
      <c r="M35" s="8" t="n"/>
      <c r="N35" s="6" t="n"/>
      <c r="O35" s="7" t="n"/>
      <c r="P35" s="11">
        <f>IF($F35="","",IF($F35&gt;700,"Nad limitom","V norme"))</f>
        <v/>
      </c>
    </row>
    <row r="36">
      <c r="A36" s="34" t="n"/>
      <c r="B36" s="5">
        <f>IF($A36="","",IFERROR(VLOOKUP($A36,'Nastavenia'!$A$2:$B$8,2,FALSE),""))</f>
        <v/>
      </c>
      <c r="C36" s="6" t="n"/>
      <c r="D36" s="7" t="n"/>
      <c r="E36" s="6" t="n"/>
      <c r="F36" s="8" t="n"/>
      <c r="G36" s="35" t="n"/>
      <c r="H36" s="35" t="n"/>
      <c r="I36" s="35" t="n"/>
      <c r="J36" s="35" t="n"/>
      <c r="K36" s="36" t="n"/>
      <c r="L36" s="6" t="n"/>
      <c r="M36" s="8" t="n"/>
      <c r="N36" s="6" t="n"/>
      <c r="O36" s="7" t="n"/>
      <c r="P36" s="5">
        <f>IF($F36="","",IF($F36&gt;700,"Nad limitom","V norme"))</f>
        <v/>
      </c>
    </row>
    <row r="37">
      <c r="A37" s="34" t="n"/>
      <c r="B37" s="11">
        <f>IF($A37="","",IFERROR(VLOOKUP($A37,'Nastavenia'!$A$2:$B$8,2,FALSE),""))</f>
        <v/>
      </c>
      <c r="C37" s="6" t="n"/>
      <c r="D37" s="7" t="n"/>
      <c r="E37" s="6" t="n"/>
      <c r="F37" s="8" t="n"/>
      <c r="G37" s="35" t="n"/>
      <c r="H37" s="35" t="n"/>
      <c r="I37" s="35" t="n"/>
      <c r="J37" s="35" t="n"/>
      <c r="K37" s="36" t="n"/>
      <c r="L37" s="6" t="n"/>
      <c r="M37" s="8" t="n"/>
      <c r="N37" s="6" t="n"/>
      <c r="O37" s="7" t="n"/>
      <c r="P37" s="11">
        <f>IF($F37="","",IF($F37&gt;700,"Nad limitom","V norme"))</f>
        <v/>
      </c>
    </row>
    <row r="38">
      <c r="A38" s="34" t="n"/>
      <c r="B38" s="5">
        <f>IF($A38="","",IFERROR(VLOOKUP($A38,'Nastavenia'!$A$2:$B$8,2,FALSE),""))</f>
        <v/>
      </c>
      <c r="C38" s="6" t="n"/>
      <c r="D38" s="7" t="n"/>
      <c r="E38" s="6" t="n"/>
      <c r="F38" s="8" t="n"/>
      <c r="G38" s="35" t="n"/>
      <c r="H38" s="35" t="n"/>
      <c r="I38" s="35" t="n"/>
      <c r="J38" s="35" t="n"/>
      <c r="K38" s="36" t="n"/>
      <c r="L38" s="6" t="n"/>
      <c r="M38" s="8" t="n"/>
      <c r="N38" s="6" t="n"/>
      <c r="O38" s="7" t="n"/>
      <c r="P38" s="5">
        <f>IF($F38="","",IF($F38&gt;700,"Nad limitom","V norme"))</f>
        <v/>
      </c>
    </row>
    <row r="39">
      <c r="A39" s="34" t="n"/>
      <c r="B39" s="11">
        <f>IF($A39="","",IFERROR(VLOOKUP($A39,'Nastavenia'!$A$2:$B$8,2,FALSE),""))</f>
        <v/>
      </c>
      <c r="C39" s="6" t="n"/>
      <c r="D39" s="7" t="n"/>
      <c r="E39" s="6" t="n"/>
      <c r="F39" s="8" t="n"/>
      <c r="G39" s="35" t="n"/>
      <c r="H39" s="35" t="n"/>
      <c r="I39" s="35" t="n"/>
      <c r="J39" s="35" t="n"/>
      <c r="K39" s="36" t="n"/>
      <c r="L39" s="6" t="n"/>
      <c r="M39" s="8" t="n"/>
      <c r="N39" s="6" t="n"/>
      <c r="O39" s="7" t="n"/>
      <c r="P39" s="11">
        <f>IF($F39="","",IF($F39&gt;700,"Nad limitom","V norme"))</f>
        <v/>
      </c>
    </row>
    <row r="40">
      <c r="A40" s="34" t="n"/>
      <c r="B40" s="5">
        <f>IF($A40="","",IFERROR(VLOOKUP($A40,'Nastavenia'!$A$2:$B$8,2,FALSE),""))</f>
        <v/>
      </c>
      <c r="C40" s="6" t="n"/>
      <c r="D40" s="7" t="n"/>
      <c r="E40" s="6" t="n"/>
      <c r="F40" s="8" t="n"/>
      <c r="G40" s="35" t="n"/>
      <c r="H40" s="35" t="n"/>
      <c r="I40" s="35" t="n"/>
      <c r="J40" s="35" t="n"/>
      <c r="K40" s="36" t="n"/>
      <c r="L40" s="6" t="n"/>
      <c r="M40" s="8" t="n"/>
      <c r="N40" s="6" t="n"/>
      <c r="O40" s="7" t="n"/>
      <c r="P40" s="5">
        <f>IF($F40="","",IF($F40&gt;700,"Nad limitom","V norme"))</f>
        <v/>
      </c>
    </row>
    <row r="41">
      <c r="A41" s="34" t="n"/>
      <c r="B41" s="11">
        <f>IF($A41="","",IFERROR(VLOOKUP($A41,'Nastavenia'!$A$2:$B$8,2,FALSE),""))</f>
        <v/>
      </c>
      <c r="C41" s="6" t="n"/>
      <c r="D41" s="7" t="n"/>
      <c r="E41" s="6" t="n"/>
      <c r="F41" s="8" t="n"/>
      <c r="G41" s="35" t="n"/>
      <c r="H41" s="35" t="n"/>
      <c r="I41" s="35" t="n"/>
      <c r="J41" s="35" t="n"/>
      <c r="K41" s="36" t="n"/>
      <c r="L41" s="6" t="n"/>
      <c r="M41" s="8" t="n"/>
      <c r="N41" s="6" t="n"/>
      <c r="O41" s="7" t="n"/>
      <c r="P41" s="11">
        <f>IF($F41="","",IF($F41&gt;700,"Nad limitom","V norme"))</f>
        <v/>
      </c>
    </row>
    <row r="42">
      <c r="A42" s="34" t="n"/>
      <c r="B42" s="5">
        <f>IF($A42="","",IFERROR(VLOOKUP($A42,'Nastavenia'!$A$2:$B$8,2,FALSE),""))</f>
        <v/>
      </c>
      <c r="C42" s="6" t="n"/>
      <c r="D42" s="7" t="n"/>
      <c r="E42" s="6" t="n"/>
      <c r="F42" s="8" t="n"/>
      <c r="G42" s="35" t="n"/>
      <c r="H42" s="35" t="n"/>
      <c r="I42" s="35" t="n"/>
      <c r="J42" s="35" t="n"/>
      <c r="K42" s="36" t="n"/>
      <c r="L42" s="6" t="n"/>
      <c r="M42" s="8" t="n"/>
      <c r="N42" s="6" t="n"/>
      <c r="O42" s="7" t="n"/>
      <c r="P42" s="5">
        <f>IF($F42="","",IF($F42&gt;700,"Nad limitom","V norme"))</f>
        <v/>
      </c>
    </row>
    <row r="43">
      <c r="A43" s="34" t="n"/>
      <c r="B43" s="11">
        <f>IF($A43="","",IFERROR(VLOOKUP($A43,'Nastavenia'!$A$2:$B$8,2,FALSE),""))</f>
        <v/>
      </c>
      <c r="C43" s="6" t="n"/>
      <c r="D43" s="7" t="n"/>
      <c r="E43" s="6" t="n"/>
      <c r="F43" s="8" t="n"/>
      <c r="G43" s="35" t="n"/>
      <c r="H43" s="35" t="n"/>
      <c r="I43" s="35" t="n"/>
      <c r="J43" s="35" t="n"/>
      <c r="K43" s="36" t="n"/>
      <c r="L43" s="6" t="n"/>
      <c r="M43" s="8" t="n"/>
      <c r="N43" s="6" t="n"/>
      <c r="O43" s="7" t="n"/>
      <c r="P43" s="11">
        <f>IF($F43="","",IF($F43&gt;700,"Nad limitom","V norme"))</f>
        <v/>
      </c>
    </row>
    <row r="44">
      <c r="A44" s="34" t="n"/>
      <c r="B44" s="5">
        <f>IF($A44="","",IFERROR(VLOOKUP($A44,'Nastavenia'!$A$2:$B$8,2,FALSE),""))</f>
        <v/>
      </c>
      <c r="C44" s="6" t="n"/>
      <c r="D44" s="7" t="n"/>
      <c r="E44" s="6" t="n"/>
      <c r="F44" s="8" t="n"/>
      <c r="G44" s="35" t="n"/>
      <c r="H44" s="35" t="n"/>
      <c r="I44" s="35" t="n"/>
      <c r="J44" s="35" t="n"/>
      <c r="K44" s="36" t="n"/>
      <c r="L44" s="6" t="n"/>
      <c r="M44" s="8" t="n"/>
      <c r="N44" s="6" t="n"/>
      <c r="O44" s="7" t="n"/>
      <c r="P44" s="5">
        <f>IF($F44="","",IF($F44&gt;700,"Nad limitom","V norme"))</f>
        <v/>
      </c>
    </row>
    <row r="45">
      <c r="A45" s="34" t="n"/>
      <c r="B45" s="11">
        <f>IF($A45="","",IFERROR(VLOOKUP($A45,'Nastavenia'!$A$2:$B$8,2,FALSE),""))</f>
        <v/>
      </c>
      <c r="C45" s="6" t="n"/>
      <c r="D45" s="7" t="n"/>
      <c r="E45" s="6" t="n"/>
      <c r="F45" s="8" t="n"/>
      <c r="G45" s="35" t="n"/>
      <c r="H45" s="35" t="n"/>
      <c r="I45" s="35" t="n"/>
      <c r="J45" s="35" t="n"/>
      <c r="K45" s="36" t="n"/>
      <c r="L45" s="6" t="n"/>
      <c r="M45" s="8" t="n"/>
      <c r="N45" s="6" t="n"/>
      <c r="O45" s="7" t="n"/>
      <c r="P45" s="11">
        <f>IF($F45="","",IF($F45&gt;700,"Nad limitom","V norme"))</f>
        <v/>
      </c>
    </row>
    <row r="46">
      <c r="A46" s="34" t="n"/>
      <c r="B46" s="5">
        <f>IF($A46="","",IFERROR(VLOOKUP($A46,'Nastavenia'!$A$2:$B$8,2,FALSE),""))</f>
        <v/>
      </c>
      <c r="C46" s="6" t="n"/>
      <c r="D46" s="7" t="n"/>
      <c r="E46" s="6" t="n"/>
      <c r="F46" s="8" t="n"/>
      <c r="G46" s="35" t="n"/>
      <c r="H46" s="35" t="n"/>
      <c r="I46" s="35" t="n"/>
      <c r="J46" s="35" t="n"/>
      <c r="K46" s="36" t="n"/>
      <c r="L46" s="6" t="n"/>
      <c r="M46" s="8" t="n"/>
      <c r="N46" s="6" t="n"/>
      <c r="O46" s="7" t="n"/>
      <c r="P46" s="5">
        <f>IF($F46="","",IF($F46&gt;700,"Nad limitom","V norme"))</f>
        <v/>
      </c>
    </row>
    <row r="47">
      <c r="A47" s="34" t="n"/>
      <c r="B47" s="11">
        <f>IF($A47="","",IFERROR(VLOOKUP($A47,'Nastavenia'!$A$2:$B$8,2,FALSE),""))</f>
        <v/>
      </c>
      <c r="C47" s="6" t="n"/>
      <c r="D47" s="7" t="n"/>
      <c r="E47" s="6" t="n"/>
      <c r="F47" s="8" t="n"/>
      <c r="G47" s="35" t="n"/>
      <c r="H47" s="35" t="n"/>
      <c r="I47" s="35" t="n"/>
      <c r="J47" s="35" t="n"/>
      <c r="K47" s="36" t="n"/>
      <c r="L47" s="6" t="n"/>
      <c r="M47" s="8" t="n"/>
      <c r="N47" s="6" t="n"/>
      <c r="O47" s="7" t="n"/>
      <c r="P47" s="11">
        <f>IF($F47="","",IF($F47&gt;700,"Nad limitom","V norme"))</f>
        <v/>
      </c>
    </row>
    <row r="48">
      <c r="A48" s="34" t="n"/>
      <c r="B48" s="5">
        <f>IF($A48="","",IFERROR(VLOOKUP($A48,'Nastavenia'!$A$2:$B$8,2,FALSE),""))</f>
        <v/>
      </c>
      <c r="C48" s="6" t="n"/>
      <c r="D48" s="7" t="n"/>
      <c r="E48" s="6" t="n"/>
      <c r="F48" s="8" t="n"/>
      <c r="G48" s="35" t="n"/>
      <c r="H48" s="35" t="n"/>
      <c r="I48" s="35" t="n"/>
      <c r="J48" s="35" t="n"/>
      <c r="K48" s="36" t="n"/>
      <c r="L48" s="6" t="n"/>
      <c r="M48" s="8" t="n"/>
      <c r="N48" s="6" t="n"/>
      <c r="O48" s="7" t="n"/>
      <c r="P48" s="5">
        <f>IF($F48="","",IF($F48&gt;700,"Nad limitom","V norme"))</f>
        <v/>
      </c>
    </row>
    <row r="49">
      <c r="A49" s="34" t="n"/>
      <c r="B49" s="11">
        <f>IF($A49="","",IFERROR(VLOOKUP($A49,'Nastavenia'!$A$2:$B$8,2,FALSE),""))</f>
        <v/>
      </c>
      <c r="C49" s="6" t="n"/>
      <c r="D49" s="7" t="n"/>
      <c r="E49" s="6" t="n"/>
      <c r="F49" s="8" t="n"/>
      <c r="G49" s="35" t="n"/>
      <c r="H49" s="35" t="n"/>
      <c r="I49" s="35" t="n"/>
      <c r="J49" s="35" t="n"/>
      <c r="K49" s="36" t="n"/>
      <c r="L49" s="6" t="n"/>
      <c r="M49" s="8" t="n"/>
      <c r="N49" s="6" t="n"/>
      <c r="O49" s="7" t="n"/>
      <c r="P49" s="11">
        <f>IF($F49="","",IF($F49&gt;700,"Nad limitom","V norme"))</f>
        <v/>
      </c>
    </row>
    <row r="50">
      <c r="A50" s="34" t="n"/>
      <c r="B50" s="5">
        <f>IF($A50="","",IFERROR(VLOOKUP($A50,'Nastavenia'!$A$2:$B$8,2,FALSE),""))</f>
        <v/>
      </c>
      <c r="C50" s="6" t="n"/>
      <c r="D50" s="7" t="n"/>
      <c r="E50" s="6" t="n"/>
      <c r="F50" s="8" t="n"/>
      <c r="G50" s="35" t="n"/>
      <c r="H50" s="35" t="n"/>
      <c r="I50" s="35" t="n"/>
      <c r="J50" s="35" t="n"/>
      <c r="K50" s="36" t="n"/>
      <c r="L50" s="6" t="n"/>
      <c r="M50" s="8" t="n"/>
      <c r="N50" s="6" t="n"/>
      <c r="O50" s="7" t="n"/>
      <c r="P50" s="5">
        <f>IF($F50="","",IF($F50&gt;700,"Nad limitom","V norme"))</f>
        <v/>
      </c>
    </row>
    <row r="51">
      <c r="A51" s="34" t="n"/>
      <c r="B51" s="11">
        <f>IF($A51="","",IFERROR(VLOOKUP($A51,'Nastavenia'!$A$2:$B$8,2,FALSE),""))</f>
        <v/>
      </c>
      <c r="C51" s="6" t="n"/>
      <c r="D51" s="7" t="n"/>
      <c r="E51" s="6" t="n"/>
      <c r="F51" s="8" t="n"/>
      <c r="G51" s="35" t="n"/>
      <c r="H51" s="35" t="n"/>
      <c r="I51" s="35" t="n"/>
      <c r="J51" s="35" t="n"/>
      <c r="K51" s="36" t="n"/>
      <c r="L51" s="6" t="n"/>
      <c r="M51" s="8" t="n"/>
      <c r="N51" s="6" t="n"/>
      <c r="O51" s="7" t="n"/>
      <c r="P51" s="11">
        <f>IF($F51="","",IF($F51&gt;700,"Nad limitom","V norme"))</f>
        <v/>
      </c>
    </row>
    <row r="52">
      <c r="A52" s="34" t="n"/>
      <c r="B52" s="5">
        <f>IF($A52="","",IFERROR(VLOOKUP($A52,'Nastavenia'!$A$2:$B$8,2,FALSE),""))</f>
        <v/>
      </c>
      <c r="C52" s="6" t="n"/>
      <c r="D52" s="7" t="n"/>
      <c r="E52" s="6" t="n"/>
      <c r="F52" s="8" t="n"/>
      <c r="G52" s="35" t="n"/>
      <c r="H52" s="35" t="n"/>
      <c r="I52" s="35" t="n"/>
      <c r="J52" s="35" t="n"/>
      <c r="K52" s="36" t="n"/>
      <c r="L52" s="6" t="n"/>
      <c r="M52" s="8" t="n"/>
      <c r="N52" s="6" t="n"/>
      <c r="O52" s="7" t="n"/>
      <c r="P52" s="5">
        <f>IF($F52="","",IF($F52&gt;700,"Nad limitom","V norme"))</f>
        <v/>
      </c>
    </row>
    <row r="53">
      <c r="A53" s="34" t="n"/>
      <c r="B53" s="11">
        <f>IF($A53="","",IFERROR(VLOOKUP($A53,'Nastavenia'!$A$2:$B$8,2,FALSE),""))</f>
        <v/>
      </c>
      <c r="C53" s="6" t="n"/>
      <c r="D53" s="7" t="n"/>
      <c r="E53" s="6" t="n"/>
      <c r="F53" s="8" t="n"/>
      <c r="G53" s="35" t="n"/>
      <c r="H53" s="35" t="n"/>
      <c r="I53" s="35" t="n"/>
      <c r="J53" s="35" t="n"/>
      <c r="K53" s="36" t="n"/>
      <c r="L53" s="6" t="n"/>
      <c r="M53" s="8" t="n"/>
      <c r="N53" s="6" t="n"/>
      <c r="O53" s="7" t="n"/>
      <c r="P53" s="11">
        <f>IF($F53="","",IF($F53&gt;700,"Nad limitom","V norme"))</f>
        <v/>
      </c>
    </row>
    <row r="54">
      <c r="A54" s="34" t="n"/>
      <c r="B54" s="5">
        <f>IF($A54="","",IFERROR(VLOOKUP($A54,'Nastavenia'!$A$2:$B$8,2,FALSE),""))</f>
        <v/>
      </c>
      <c r="C54" s="6" t="n"/>
      <c r="D54" s="7" t="n"/>
      <c r="E54" s="6" t="n"/>
      <c r="F54" s="8" t="n"/>
      <c r="G54" s="35" t="n"/>
      <c r="H54" s="35" t="n"/>
      <c r="I54" s="35" t="n"/>
      <c r="J54" s="35" t="n"/>
      <c r="K54" s="36" t="n"/>
      <c r="L54" s="6" t="n"/>
      <c r="M54" s="8" t="n"/>
      <c r="N54" s="6" t="n"/>
      <c r="O54" s="7" t="n"/>
      <c r="P54" s="5">
        <f>IF($F54="","",IF($F54&gt;700,"Nad limitom","V norme"))</f>
        <v/>
      </c>
    </row>
    <row r="55">
      <c r="A55" s="34" t="n"/>
      <c r="B55" s="11">
        <f>IF($A55="","",IFERROR(VLOOKUP($A55,'Nastavenia'!$A$2:$B$8,2,FALSE),""))</f>
        <v/>
      </c>
      <c r="C55" s="6" t="n"/>
      <c r="D55" s="7" t="n"/>
      <c r="E55" s="6" t="n"/>
      <c r="F55" s="8" t="n"/>
      <c r="G55" s="35" t="n"/>
      <c r="H55" s="35" t="n"/>
      <c r="I55" s="35" t="n"/>
      <c r="J55" s="35" t="n"/>
      <c r="K55" s="36" t="n"/>
      <c r="L55" s="6" t="n"/>
      <c r="M55" s="8" t="n"/>
      <c r="N55" s="6" t="n"/>
      <c r="O55" s="7" t="n"/>
      <c r="P55" s="11">
        <f>IF($F55="","",IF($F55&gt;700,"Nad limitom","V norme"))</f>
        <v/>
      </c>
    </row>
    <row r="56">
      <c r="A56" s="34" t="n"/>
      <c r="B56" s="5">
        <f>IF($A56="","",IFERROR(VLOOKUP($A56,'Nastavenia'!$A$2:$B$8,2,FALSE),""))</f>
        <v/>
      </c>
      <c r="C56" s="6" t="n"/>
      <c r="D56" s="7" t="n"/>
      <c r="E56" s="6" t="n"/>
      <c r="F56" s="8" t="n"/>
      <c r="G56" s="35" t="n"/>
      <c r="H56" s="35" t="n"/>
      <c r="I56" s="35" t="n"/>
      <c r="J56" s="35" t="n"/>
      <c r="K56" s="36" t="n"/>
      <c r="L56" s="6" t="n"/>
      <c r="M56" s="8" t="n"/>
      <c r="N56" s="6" t="n"/>
      <c r="O56" s="7" t="n"/>
      <c r="P56" s="5">
        <f>IF($F56="","",IF($F56&gt;700,"Nad limitom","V norme"))</f>
        <v/>
      </c>
    </row>
    <row r="57">
      <c r="A57" s="34" t="n"/>
      <c r="B57" s="11">
        <f>IF($A57="","",IFERROR(VLOOKUP($A57,'Nastavenia'!$A$2:$B$8,2,FALSE),""))</f>
        <v/>
      </c>
      <c r="C57" s="6" t="n"/>
      <c r="D57" s="7" t="n"/>
      <c r="E57" s="6" t="n"/>
      <c r="F57" s="8" t="n"/>
      <c r="G57" s="35" t="n"/>
      <c r="H57" s="35" t="n"/>
      <c r="I57" s="35" t="n"/>
      <c r="J57" s="35" t="n"/>
      <c r="K57" s="36" t="n"/>
      <c r="L57" s="6" t="n"/>
      <c r="M57" s="8" t="n"/>
      <c r="N57" s="6" t="n"/>
      <c r="O57" s="7" t="n"/>
      <c r="P57" s="11">
        <f>IF($F57="","",IF($F57&gt;700,"Nad limitom","V norme"))</f>
        <v/>
      </c>
    </row>
    <row r="58">
      <c r="A58" s="34" t="n"/>
      <c r="B58" s="5">
        <f>IF($A58="","",IFERROR(VLOOKUP($A58,'Nastavenia'!$A$2:$B$8,2,FALSE),""))</f>
        <v/>
      </c>
      <c r="C58" s="6" t="n"/>
      <c r="D58" s="7" t="n"/>
      <c r="E58" s="6" t="n"/>
      <c r="F58" s="8" t="n"/>
      <c r="G58" s="35" t="n"/>
      <c r="H58" s="35" t="n"/>
      <c r="I58" s="35" t="n"/>
      <c r="J58" s="35" t="n"/>
      <c r="K58" s="36" t="n"/>
      <c r="L58" s="6" t="n"/>
      <c r="M58" s="8" t="n"/>
      <c r="N58" s="6" t="n"/>
      <c r="O58" s="7" t="n"/>
      <c r="P58" s="5">
        <f>IF($F58="","",IF($F58&gt;700,"Nad limitom","V norme"))</f>
        <v/>
      </c>
    </row>
    <row r="59">
      <c r="A59" s="34" t="n"/>
      <c r="B59" s="11">
        <f>IF($A59="","",IFERROR(VLOOKUP($A59,'Nastavenia'!$A$2:$B$8,2,FALSE),""))</f>
        <v/>
      </c>
      <c r="C59" s="6" t="n"/>
      <c r="D59" s="7" t="n"/>
      <c r="E59" s="6" t="n"/>
      <c r="F59" s="8" t="n"/>
      <c r="G59" s="35" t="n"/>
      <c r="H59" s="35" t="n"/>
      <c r="I59" s="35" t="n"/>
      <c r="J59" s="35" t="n"/>
      <c r="K59" s="36" t="n"/>
      <c r="L59" s="6" t="n"/>
      <c r="M59" s="8" t="n"/>
      <c r="N59" s="6" t="n"/>
      <c r="O59" s="7" t="n"/>
      <c r="P59" s="11">
        <f>IF($F59="","",IF($F59&gt;700,"Nad limitom","V norme"))</f>
        <v/>
      </c>
    </row>
    <row r="60">
      <c r="A60" s="34" t="n"/>
      <c r="B60" s="5">
        <f>IF($A60="","",IFERROR(VLOOKUP($A60,'Nastavenia'!$A$2:$B$8,2,FALSE),""))</f>
        <v/>
      </c>
      <c r="C60" s="6" t="n"/>
      <c r="D60" s="7" t="n"/>
      <c r="E60" s="6" t="n"/>
      <c r="F60" s="8" t="n"/>
      <c r="G60" s="35" t="n"/>
      <c r="H60" s="35" t="n"/>
      <c r="I60" s="35" t="n"/>
      <c r="J60" s="35" t="n"/>
      <c r="K60" s="36" t="n"/>
      <c r="L60" s="6" t="n"/>
      <c r="M60" s="8" t="n"/>
      <c r="N60" s="6" t="n"/>
      <c r="O60" s="7" t="n"/>
      <c r="P60" s="5">
        <f>IF($F60="","",IF($F60&gt;700,"Nad limitom","V norme"))</f>
        <v/>
      </c>
    </row>
    <row r="61">
      <c r="A61" s="34" t="n"/>
      <c r="B61" s="11">
        <f>IF($A61="","",IFERROR(VLOOKUP($A61,'Nastavenia'!$A$2:$B$8,2,FALSE),""))</f>
        <v/>
      </c>
      <c r="C61" s="6" t="n"/>
      <c r="D61" s="7" t="n"/>
      <c r="E61" s="6" t="n"/>
      <c r="F61" s="8" t="n"/>
      <c r="G61" s="35" t="n"/>
      <c r="H61" s="35" t="n"/>
      <c r="I61" s="35" t="n"/>
      <c r="J61" s="35" t="n"/>
      <c r="K61" s="36" t="n"/>
      <c r="L61" s="6" t="n"/>
      <c r="M61" s="8" t="n"/>
      <c r="N61" s="6" t="n"/>
      <c r="O61" s="7" t="n"/>
      <c r="P61" s="11">
        <f>IF($F61="","",IF($F61&gt;700,"Nad limitom","V norme"))</f>
        <v/>
      </c>
    </row>
    <row r="62">
      <c r="A62" s="34" t="n"/>
      <c r="B62" s="5">
        <f>IF($A62="","",IFERROR(VLOOKUP($A62,'Nastavenia'!$A$2:$B$8,2,FALSE),""))</f>
        <v/>
      </c>
      <c r="C62" s="6" t="n"/>
      <c r="D62" s="7" t="n"/>
      <c r="E62" s="6" t="n"/>
      <c r="F62" s="8" t="n"/>
      <c r="G62" s="35" t="n"/>
      <c r="H62" s="35" t="n"/>
      <c r="I62" s="35" t="n"/>
      <c r="J62" s="35" t="n"/>
      <c r="K62" s="36" t="n"/>
      <c r="L62" s="6" t="n"/>
      <c r="M62" s="8" t="n"/>
      <c r="N62" s="6" t="n"/>
      <c r="O62" s="7" t="n"/>
      <c r="P62" s="5">
        <f>IF($F62="","",IF($F62&gt;700,"Nad limitom","V norme"))</f>
        <v/>
      </c>
    </row>
    <row r="63">
      <c r="A63" s="34" t="n"/>
      <c r="B63" s="11">
        <f>IF($A63="","",IFERROR(VLOOKUP($A63,'Nastavenia'!$A$2:$B$8,2,FALSE),""))</f>
        <v/>
      </c>
      <c r="C63" s="6" t="n"/>
      <c r="D63" s="7" t="n"/>
      <c r="E63" s="6" t="n"/>
      <c r="F63" s="8" t="n"/>
      <c r="G63" s="35" t="n"/>
      <c r="H63" s="35" t="n"/>
      <c r="I63" s="35" t="n"/>
      <c r="J63" s="35" t="n"/>
      <c r="K63" s="36" t="n"/>
      <c r="L63" s="6" t="n"/>
      <c r="M63" s="8" t="n"/>
      <c r="N63" s="6" t="n"/>
      <c r="O63" s="7" t="n"/>
      <c r="P63" s="11">
        <f>IF($F63="","",IF($F63&gt;700,"Nad limitom","V norme"))</f>
        <v/>
      </c>
    </row>
    <row r="64">
      <c r="A64" s="34" t="n"/>
      <c r="B64" s="5">
        <f>IF($A64="","",IFERROR(VLOOKUP($A64,'Nastavenia'!$A$2:$B$8,2,FALSE),""))</f>
        <v/>
      </c>
      <c r="C64" s="6" t="n"/>
      <c r="D64" s="7" t="n"/>
      <c r="E64" s="6" t="n"/>
      <c r="F64" s="8" t="n"/>
      <c r="G64" s="35" t="n"/>
      <c r="H64" s="35" t="n"/>
      <c r="I64" s="35" t="n"/>
      <c r="J64" s="35" t="n"/>
      <c r="K64" s="36" t="n"/>
      <c r="L64" s="6" t="n"/>
      <c r="M64" s="8" t="n"/>
      <c r="N64" s="6" t="n"/>
      <c r="O64" s="7" t="n"/>
      <c r="P64" s="5">
        <f>IF($F64="","",IF($F64&gt;700,"Nad limitom","V norme"))</f>
        <v/>
      </c>
    </row>
    <row r="65">
      <c r="A65" s="34" t="n"/>
      <c r="B65" s="11">
        <f>IF($A65="","",IFERROR(VLOOKUP($A65,'Nastavenia'!$A$2:$B$8,2,FALSE),""))</f>
        <v/>
      </c>
      <c r="C65" s="6" t="n"/>
      <c r="D65" s="7" t="n"/>
      <c r="E65" s="6" t="n"/>
      <c r="F65" s="8" t="n"/>
      <c r="G65" s="35" t="n"/>
      <c r="H65" s="35" t="n"/>
      <c r="I65" s="35" t="n"/>
      <c r="J65" s="35" t="n"/>
      <c r="K65" s="36" t="n"/>
      <c r="L65" s="6" t="n"/>
      <c r="M65" s="8" t="n"/>
      <c r="N65" s="6" t="n"/>
      <c r="O65" s="7" t="n"/>
      <c r="P65" s="11">
        <f>IF($F65="","",IF($F65&gt;700,"Nad limitom","V norme"))</f>
        <v/>
      </c>
    </row>
    <row r="66">
      <c r="A66" s="34" t="n"/>
      <c r="B66" s="5">
        <f>IF($A66="","",IFERROR(VLOOKUP($A66,'Nastavenia'!$A$2:$B$8,2,FALSE),""))</f>
        <v/>
      </c>
      <c r="C66" s="6" t="n"/>
      <c r="D66" s="7" t="n"/>
      <c r="E66" s="6" t="n"/>
      <c r="F66" s="8" t="n"/>
      <c r="G66" s="35" t="n"/>
      <c r="H66" s="35" t="n"/>
      <c r="I66" s="35" t="n"/>
      <c r="J66" s="35" t="n"/>
      <c r="K66" s="36" t="n"/>
      <c r="L66" s="6" t="n"/>
      <c r="M66" s="8" t="n"/>
      <c r="N66" s="6" t="n"/>
      <c r="O66" s="7" t="n"/>
      <c r="P66" s="5">
        <f>IF($F66="","",IF($F66&gt;700,"Nad limitom","V norme"))</f>
        <v/>
      </c>
    </row>
    <row r="67">
      <c r="A67" s="34" t="n"/>
      <c r="B67" s="11">
        <f>IF($A67="","",IFERROR(VLOOKUP($A67,'Nastavenia'!$A$2:$B$8,2,FALSE),""))</f>
        <v/>
      </c>
      <c r="C67" s="6" t="n"/>
      <c r="D67" s="7" t="n"/>
      <c r="E67" s="6" t="n"/>
      <c r="F67" s="8" t="n"/>
      <c r="G67" s="35" t="n"/>
      <c r="H67" s="35" t="n"/>
      <c r="I67" s="35" t="n"/>
      <c r="J67" s="35" t="n"/>
      <c r="K67" s="36" t="n"/>
      <c r="L67" s="6" t="n"/>
      <c r="M67" s="8" t="n"/>
      <c r="N67" s="6" t="n"/>
      <c r="O67" s="7" t="n"/>
      <c r="P67" s="11">
        <f>IF($F67="","",IF($F67&gt;700,"Nad limitom","V norme"))</f>
        <v/>
      </c>
    </row>
    <row r="68">
      <c r="A68" s="34" t="n"/>
      <c r="B68" s="5">
        <f>IF($A68="","",IFERROR(VLOOKUP($A68,'Nastavenia'!$A$2:$B$8,2,FALSE),""))</f>
        <v/>
      </c>
      <c r="C68" s="6" t="n"/>
      <c r="D68" s="7" t="n"/>
      <c r="E68" s="6" t="n"/>
      <c r="F68" s="8" t="n"/>
      <c r="G68" s="35" t="n"/>
      <c r="H68" s="35" t="n"/>
      <c r="I68" s="35" t="n"/>
      <c r="J68" s="35" t="n"/>
      <c r="K68" s="36" t="n"/>
      <c r="L68" s="6" t="n"/>
      <c r="M68" s="8" t="n"/>
      <c r="N68" s="6" t="n"/>
      <c r="O68" s="7" t="n"/>
      <c r="P68" s="5">
        <f>IF($F68="","",IF($F68&gt;700,"Nad limitom","V norme"))</f>
        <v/>
      </c>
    </row>
    <row r="69">
      <c r="A69" s="34" t="n"/>
      <c r="B69" s="11">
        <f>IF($A69="","",IFERROR(VLOOKUP($A69,'Nastavenia'!$A$2:$B$8,2,FALSE),""))</f>
        <v/>
      </c>
      <c r="C69" s="6" t="n"/>
      <c r="D69" s="7" t="n"/>
      <c r="E69" s="6" t="n"/>
      <c r="F69" s="8" t="n"/>
      <c r="G69" s="35" t="n"/>
      <c r="H69" s="35" t="n"/>
      <c r="I69" s="35" t="n"/>
      <c r="J69" s="35" t="n"/>
      <c r="K69" s="36" t="n"/>
      <c r="L69" s="6" t="n"/>
      <c r="M69" s="8" t="n"/>
      <c r="N69" s="6" t="n"/>
      <c r="O69" s="7" t="n"/>
      <c r="P69" s="11">
        <f>IF($F69="","",IF($F69&gt;700,"Nad limitom","V norme"))</f>
        <v/>
      </c>
    </row>
    <row r="70">
      <c r="A70" s="34" t="n"/>
      <c r="B70" s="5">
        <f>IF($A70="","",IFERROR(VLOOKUP($A70,'Nastavenia'!$A$2:$B$8,2,FALSE),""))</f>
        <v/>
      </c>
      <c r="C70" s="6" t="n"/>
      <c r="D70" s="7" t="n"/>
      <c r="E70" s="6" t="n"/>
      <c r="F70" s="8" t="n"/>
      <c r="G70" s="35" t="n"/>
      <c r="H70" s="35" t="n"/>
      <c r="I70" s="35" t="n"/>
      <c r="J70" s="35" t="n"/>
      <c r="K70" s="36" t="n"/>
      <c r="L70" s="6" t="n"/>
      <c r="M70" s="8" t="n"/>
      <c r="N70" s="6" t="n"/>
      <c r="O70" s="7" t="n"/>
      <c r="P70" s="5">
        <f>IF($F70="","",IF($F70&gt;700,"Nad limitom","V norme"))</f>
        <v/>
      </c>
    </row>
    <row r="71">
      <c r="A71" s="34" t="n"/>
      <c r="B71" s="11">
        <f>IF($A71="","",IFERROR(VLOOKUP($A71,'Nastavenia'!$A$2:$B$8,2,FALSE),""))</f>
        <v/>
      </c>
      <c r="C71" s="6" t="n"/>
      <c r="D71" s="7" t="n"/>
      <c r="E71" s="6" t="n"/>
      <c r="F71" s="8" t="n"/>
      <c r="G71" s="35" t="n"/>
      <c r="H71" s="35" t="n"/>
      <c r="I71" s="35" t="n"/>
      <c r="J71" s="35" t="n"/>
      <c r="K71" s="36" t="n"/>
      <c r="L71" s="6" t="n"/>
      <c r="M71" s="8" t="n"/>
      <c r="N71" s="6" t="n"/>
      <c r="O71" s="7" t="n"/>
      <c r="P71" s="11">
        <f>IF($F71="","",IF($F71&gt;700,"Nad limitom","V norme"))</f>
        <v/>
      </c>
    </row>
    <row r="72">
      <c r="A72" s="34" t="n"/>
      <c r="B72" s="5">
        <f>IF($A72="","",IFERROR(VLOOKUP($A72,'Nastavenia'!$A$2:$B$8,2,FALSE),""))</f>
        <v/>
      </c>
      <c r="C72" s="6" t="n"/>
      <c r="D72" s="7" t="n"/>
      <c r="E72" s="6" t="n"/>
      <c r="F72" s="8" t="n"/>
      <c r="G72" s="35" t="n"/>
      <c r="H72" s="35" t="n"/>
      <c r="I72" s="35" t="n"/>
      <c r="J72" s="35" t="n"/>
      <c r="K72" s="36" t="n"/>
      <c r="L72" s="6" t="n"/>
      <c r="M72" s="8" t="n"/>
      <c r="N72" s="6" t="n"/>
      <c r="O72" s="7" t="n"/>
      <c r="P72" s="5">
        <f>IF($F72="","",IF($F72&gt;700,"Nad limitom","V norme"))</f>
        <v/>
      </c>
    </row>
    <row r="73">
      <c r="A73" s="34" t="n"/>
      <c r="B73" s="11">
        <f>IF($A73="","",IFERROR(VLOOKUP($A73,'Nastavenia'!$A$2:$B$8,2,FALSE),""))</f>
        <v/>
      </c>
      <c r="C73" s="6" t="n"/>
      <c r="D73" s="7" t="n"/>
      <c r="E73" s="6" t="n"/>
      <c r="F73" s="8" t="n"/>
      <c r="G73" s="35" t="n"/>
      <c r="H73" s="35" t="n"/>
      <c r="I73" s="35" t="n"/>
      <c r="J73" s="35" t="n"/>
      <c r="K73" s="36" t="n"/>
      <c r="L73" s="6" t="n"/>
      <c r="M73" s="8" t="n"/>
      <c r="N73" s="6" t="n"/>
      <c r="O73" s="7" t="n"/>
      <c r="P73" s="11">
        <f>IF($F73="","",IF($F73&gt;700,"Nad limitom","V norme"))</f>
        <v/>
      </c>
    </row>
    <row r="74">
      <c r="A74" s="34" t="n"/>
      <c r="B74" s="5">
        <f>IF($A74="","",IFERROR(VLOOKUP($A74,'Nastavenia'!$A$2:$B$8,2,FALSE),""))</f>
        <v/>
      </c>
      <c r="C74" s="6" t="n"/>
      <c r="D74" s="7" t="n"/>
      <c r="E74" s="6" t="n"/>
      <c r="F74" s="8" t="n"/>
      <c r="G74" s="35" t="n"/>
      <c r="H74" s="35" t="n"/>
      <c r="I74" s="35" t="n"/>
      <c r="J74" s="35" t="n"/>
      <c r="K74" s="36" t="n"/>
      <c r="L74" s="6" t="n"/>
      <c r="M74" s="8" t="n"/>
      <c r="N74" s="6" t="n"/>
      <c r="O74" s="7" t="n"/>
      <c r="P74" s="5">
        <f>IF($F74="","",IF($F74&gt;700,"Nad limitom","V norme"))</f>
        <v/>
      </c>
    </row>
    <row r="75">
      <c r="A75" s="34" t="n"/>
      <c r="B75" s="11">
        <f>IF($A75="","",IFERROR(VLOOKUP($A75,'Nastavenia'!$A$2:$B$8,2,FALSE),""))</f>
        <v/>
      </c>
      <c r="C75" s="6" t="n"/>
      <c r="D75" s="7" t="n"/>
      <c r="E75" s="6" t="n"/>
      <c r="F75" s="8" t="n"/>
      <c r="G75" s="35" t="n"/>
      <c r="H75" s="35" t="n"/>
      <c r="I75" s="35" t="n"/>
      <c r="J75" s="35" t="n"/>
      <c r="K75" s="36" t="n"/>
      <c r="L75" s="6" t="n"/>
      <c r="M75" s="8" t="n"/>
      <c r="N75" s="6" t="n"/>
      <c r="O75" s="7" t="n"/>
      <c r="P75" s="11">
        <f>IF($F75="","",IF($F75&gt;700,"Nad limitom","V norme"))</f>
        <v/>
      </c>
    </row>
    <row r="76">
      <c r="A76" s="34" t="n"/>
      <c r="B76" s="5">
        <f>IF($A76="","",IFERROR(VLOOKUP($A76,'Nastavenia'!$A$2:$B$8,2,FALSE),""))</f>
        <v/>
      </c>
      <c r="C76" s="6" t="n"/>
      <c r="D76" s="7" t="n"/>
      <c r="E76" s="6" t="n"/>
      <c r="F76" s="8" t="n"/>
      <c r="G76" s="35" t="n"/>
      <c r="H76" s="35" t="n"/>
      <c r="I76" s="35" t="n"/>
      <c r="J76" s="35" t="n"/>
      <c r="K76" s="36" t="n"/>
      <c r="L76" s="6" t="n"/>
      <c r="M76" s="8" t="n"/>
      <c r="N76" s="6" t="n"/>
      <c r="O76" s="7" t="n"/>
      <c r="P76" s="5">
        <f>IF($F76="","",IF($F76&gt;700,"Nad limitom","V norme"))</f>
        <v/>
      </c>
    </row>
    <row r="77">
      <c r="A77" s="34" t="n"/>
      <c r="B77" s="11">
        <f>IF($A77="","",IFERROR(VLOOKUP($A77,'Nastavenia'!$A$2:$B$8,2,FALSE),""))</f>
        <v/>
      </c>
      <c r="C77" s="6" t="n"/>
      <c r="D77" s="7" t="n"/>
      <c r="E77" s="6" t="n"/>
      <c r="F77" s="8" t="n"/>
      <c r="G77" s="35" t="n"/>
      <c r="H77" s="35" t="n"/>
      <c r="I77" s="35" t="n"/>
      <c r="J77" s="35" t="n"/>
      <c r="K77" s="36" t="n"/>
      <c r="L77" s="6" t="n"/>
      <c r="M77" s="8" t="n"/>
      <c r="N77" s="6" t="n"/>
      <c r="O77" s="7" t="n"/>
      <c r="P77" s="11">
        <f>IF($F77="","",IF($F77&gt;700,"Nad limitom","V norme"))</f>
        <v/>
      </c>
    </row>
    <row r="78">
      <c r="A78" s="34" t="n"/>
      <c r="B78" s="5">
        <f>IF($A78="","",IFERROR(VLOOKUP($A78,'Nastavenia'!$A$2:$B$8,2,FALSE),""))</f>
        <v/>
      </c>
      <c r="C78" s="6" t="n"/>
      <c r="D78" s="7" t="n"/>
      <c r="E78" s="6" t="n"/>
      <c r="F78" s="8" t="n"/>
      <c r="G78" s="35" t="n"/>
      <c r="H78" s="35" t="n"/>
      <c r="I78" s="35" t="n"/>
      <c r="J78" s="35" t="n"/>
      <c r="K78" s="36" t="n"/>
      <c r="L78" s="6" t="n"/>
      <c r="M78" s="8" t="n"/>
      <c r="N78" s="6" t="n"/>
      <c r="O78" s="7" t="n"/>
      <c r="P78" s="5">
        <f>IF($F78="","",IF($F78&gt;700,"Nad limitom","V norme"))</f>
        <v/>
      </c>
    </row>
    <row r="79">
      <c r="A79" s="34" t="n"/>
      <c r="B79" s="11">
        <f>IF($A79="","",IFERROR(VLOOKUP($A79,'Nastavenia'!$A$2:$B$8,2,FALSE),""))</f>
        <v/>
      </c>
      <c r="C79" s="6" t="n"/>
      <c r="D79" s="7" t="n"/>
      <c r="E79" s="6" t="n"/>
      <c r="F79" s="8" t="n"/>
      <c r="G79" s="35" t="n"/>
      <c r="H79" s="35" t="n"/>
      <c r="I79" s="35" t="n"/>
      <c r="J79" s="35" t="n"/>
      <c r="K79" s="36" t="n"/>
      <c r="L79" s="6" t="n"/>
      <c r="M79" s="8" t="n"/>
      <c r="N79" s="6" t="n"/>
      <c r="O79" s="7" t="n"/>
      <c r="P79" s="11">
        <f>IF($F79="","",IF($F79&gt;700,"Nad limitom","V norme"))</f>
        <v/>
      </c>
    </row>
    <row r="80">
      <c r="A80" s="34" t="n"/>
      <c r="B80" s="5">
        <f>IF($A80="","",IFERROR(VLOOKUP($A80,'Nastavenia'!$A$2:$B$8,2,FALSE),""))</f>
        <v/>
      </c>
      <c r="C80" s="6" t="n"/>
      <c r="D80" s="7" t="n"/>
      <c r="E80" s="6" t="n"/>
      <c r="F80" s="8" t="n"/>
      <c r="G80" s="35" t="n"/>
      <c r="H80" s="35" t="n"/>
      <c r="I80" s="35" t="n"/>
      <c r="J80" s="35" t="n"/>
      <c r="K80" s="36" t="n"/>
      <c r="L80" s="6" t="n"/>
      <c r="M80" s="8" t="n"/>
      <c r="N80" s="6" t="n"/>
      <c r="O80" s="7" t="n"/>
      <c r="P80" s="5">
        <f>IF($F80="","",IF($F80&gt;700,"Nad limitom","V norme"))</f>
        <v/>
      </c>
    </row>
    <row r="81">
      <c r="A81" s="34" t="n"/>
      <c r="B81" s="11">
        <f>IF($A81="","",IFERROR(VLOOKUP($A81,'Nastavenia'!$A$2:$B$8,2,FALSE),""))</f>
        <v/>
      </c>
      <c r="C81" s="6" t="n"/>
      <c r="D81" s="7" t="n"/>
      <c r="E81" s="6" t="n"/>
      <c r="F81" s="8" t="n"/>
      <c r="G81" s="35" t="n"/>
      <c r="H81" s="35" t="n"/>
      <c r="I81" s="35" t="n"/>
      <c r="J81" s="35" t="n"/>
      <c r="K81" s="36" t="n"/>
      <c r="L81" s="6" t="n"/>
      <c r="M81" s="8" t="n"/>
      <c r="N81" s="6" t="n"/>
      <c r="O81" s="7" t="n"/>
      <c r="P81" s="11">
        <f>IF($F81="","",IF($F81&gt;700,"Nad limitom","V norme"))</f>
        <v/>
      </c>
    </row>
    <row r="82">
      <c r="A82" s="34" t="n"/>
      <c r="B82" s="5">
        <f>IF($A82="","",IFERROR(VLOOKUP($A82,'Nastavenia'!$A$2:$B$8,2,FALSE),""))</f>
        <v/>
      </c>
      <c r="C82" s="6" t="n"/>
      <c r="D82" s="7" t="n"/>
      <c r="E82" s="6" t="n"/>
      <c r="F82" s="8" t="n"/>
      <c r="G82" s="35" t="n"/>
      <c r="H82" s="35" t="n"/>
      <c r="I82" s="35" t="n"/>
      <c r="J82" s="35" t="n"/>
      <c r="K82" s="36" t="n"/>
      <c r="L82" s="6" t="n"/>
      <c r="M82" s="8" t="n"/>
      <c r="N82" s="6" t="n"/>
      <c r="O82" s="7" t="n"/>
      <c r="P82" s="5">
        <f>IF($F82="","",IF($F82&gt;700,"Nad limitom","V norme"))</f>
        <v/>
      </c>
    </row>
    <row r="83">
      <c r="A83" s="34" t="n"/>
      <c r="B83" s="11">
        <f>IF($A83="","",IFERROR(VLOOKUP($A83,'Nastavenia'!$A$2:$B$8,2,FALSE),""))</f>
        <v/>
      </c>
      <c r="C83" s="6" t="n"/>
      <c r="D83" s="7" t="n"/>
      <c r="E83" s="6" t="n"/>
      <c r="F83" s="8" t="n"/>
      <c r="G83" s="35" t="n"/>
      <c r="H83" s="35" t="n"/>
      <c r="I83" s="35" t="n"/>
      <c r="J83" s="35" t="n"/>
      <c r="K83" s="36" t="n"/>
      <c r="L83" s="6" t="n"/>
      <c r="M83" s="8" t="n"/>
      <c r="N83" s="6" t="n"/>
      <c r="O83" s="7" t="n"/>
      <c r="P83" s="11">
        <f>IF($F83="","",IF($F83&gt;700,"Nad limitom","V norme"))</f>
        <v/>
      </c>
    </row>
    <row r="84">
      <c r="A84" s="34" t="n"/>
      <c r="B84" s="5">
        <f>IF($A84="","",IFERROR(VLOOKUP($A84,'Nastavenia'!$A$2:$B$8,2,FALSE),""))</f>
        <v/>
      </c>
      <c r="C84" s="6" t="n"/>
      <c r="D84" s="7" t="n"/>
      <c r="E84" s="6" t="n"/>
      <c r="F84" s="8" t="n"/>
      <c r="G84" s="35" t="n"/>
      <c r="H84" s="35" t="n"/>
      <c r="I84" s="35" t="n"/>
      <c r="J84" s="35" t="n"/>
      <c r="K84" s="36" t="n"/>
      <c r="L84" s="6" t="n"/>
      <c r="M84" s="8" t="n"/>
      <c r="N84" s="6" t="n"/>
      <c r="O84" s="7" t="n"/>
      <c r="P84" s="5">
        <f>IF($F84="","",IF($F84&gt;700,"Nad limitom","V norme"))</f>
        <v/>
      </c>
    </row>
    <row r="85">
      <c r="A85" s="34" t="n"/>
      <c r="B85" s="11">
        <f>IF($A85="","",IFERROR(VLOOKUP($A85,'Nastavenia'!$A$2:$B$8,2,FALSE),""))</f>
        <v/>
      </c>
      <c r="C85" s="6" t="n"/>
      <c r="D85" s="7" t="n"/>
      <c r="E85" s="6" t="n"/>
      <c r="F85" s="8" t="n"/>
      <c r="G85" s="35" t="n"/>
      <c r="H85" s="35" t="n"/>
      <c r="I85" s="35" t="n"/>
      <c r="J85" s="35" t="n"/>
      <c r="K85" s="36" t="n"/>
      <c r="L85" s="6" t="n"/>
      <c r="M85" s="8" t="n"/>
      <c r="N85" s="6" t="n"/>
      <c r="O85" s="7" t="n"/>
      <c r="P85" s="11">
        <f>IF($F85="","",IF($F85&gt;700,"Nad limitom","V norme"))</f>
        <v/>
      </c>
    </row>
    <row r="86">
      <c r="A86" s="34" t="n"/>
      <c r="B86" s="5">
        <f>IF($A86="","",IFERROR(VLOOKUP($A86,'Nastavenia'!$A$2:$B$8,2,FALSE),""))</f>
        <v/>
      </c>
      <c r="C86" s="6" t="n"/>
      <c r="D86" s="7" t="n"/>
      <c r="E86" s="6" t="n"/>
      <c r="F86" s="8" t="n"/>
      <c r="G86" s="35" t="n"/>
      <c r="H86" s="35" t="n"/>
      <c r="I86" s="35" t="n"/>
      <c r="J86" s="35" t="n"/>
      <c r="K86" s="36" t="n"/>
      <c r="L86" s="6" t="n"/>
      <c r="M86" s="8" t="n"/>
      <c r="N86" s="6" t="n"/>
      <c r="O86" s="7" t="n"/>
      <c r="P86" s="5">
        <f>IF($F86="","",IF($F86&gt;700,"Nad limitom","V norme"))</f>
        <v/>
      </c>
    </row>
    <row r="87">
      <c r="A87" s="34" t="n"/>
      <c r="B87" s="11">
        <f>IF($A87="","",IFERROR(VLOOKUP($A87,'Nastavenia'!$A$2:$B$8,2,FALSE),""))</f>
        <v/>
      </c>
      <c r="C87" s="6" t="n"/>
      <c r="D87" s="7" t="n"/>
      <c r="E87" s="6" t="n"/>
      <c r="F87" s="8" t="n"/>
      <c r="G87" s="35" t="n"/>
      <c r="H87" s="35" t="n"/>
      <c r="I87" s="35" t="n"/>
      <c r="J87" s="35" t="n"/>
      <c r="K87" s="36" t="n"/>
      <c r="L87" s="6" t="n"/>
      <c r="M87" s="8" t="n"/>
      <c r="N87" s="6" t="n"/>
      <c r="O87" s="7" t="n"/>
      <c r="P87" s="11">
        <f>IF($F87="","",IF($F87&gt;700,"Nad limitom","V norme"))</f>
        <v/>
      </c>
    </row>
    <row r="88">
      <c r="A88" s="34" t="n"/>
      <c r="B88" s="5">
        <f>IF($A88="","",IFERROR(VLOOKUP($A88,'Nastavenia'!$A$2:$B$8,2,FALSE),""))</f>
        <v/>
      </c>
      <c r="C88" s="6" t="n"/>
      <c r="D88" s="7" t="n"/>
      <c r="E88" s="6" t="n"/>
      <c r="F88" s="8" t="n"/>
      <c r="G88" s="35" t="n"/>
      <c r="H88" s="35" t="n"/>
      <c r="I88" s="35" t="n"/>
      <c r="J88" s="35" t="n"/>
      <c r="K88" s="36" t="n"/>
      <c r="L88" s="6" t="n"/>
      <c r="M88" s="8" t="n"/>
      <c r="N88" s="6" t="n"/>
      <c r="O88" s="7" t="n"/>
      <c r="P88" s="5">
        <f>IF($F88="","",IF($F88&gt;700,"Nad limitom","V norme"))</f>
        <v/>
      </c>
    </row>
    <row r="89">
      <c r="A89" s="34" t="n"/>
      <c r="B89" s="11">
        <f>IF($A89="","",IFERROR(VLOOKUP($A89,'Nastavenia'!$A$2:$B$8,2,FALSE),""))</f>
        <v/>
      </c>
      <c r="C89" s="6" t="n"/>
      <c r="D89" s="7" t="n"/>
      <c r="E89" s="6" t="n"/>
      <c r="F89" s="8" t="n"/>
      <c r="G89" s="35" t="n"/>
      <c r="H89" s="35" t="n"/>
      <c r="I89" s="35" t="n"/>
      <c r="J89" s="35" t="n"/>
      <c r="K89" s="36" t="n"/>
      <c r="L89" s="6" t="n"/>
      <c r="M89" s="8" t="n"/>
      <c r="N89" s="6" t="n"/>
      <c r="O89" s="7" t="n"/>
      <c r="P89" s="11">
        <f>IF($F89="","",IF($F89&gt;700,"Nad limitom","V norme"))</f>
        <v/>
      </c>
    </row>
    <row r="90">
      <c r="A90" s="34" t="n"/>
      <c r="B90" s="5">
        <f>IF($A90="","",IFERROR(VLOOKUP($A90,'Nastavenia'!$A$2:$B$8,2,FALSE),""))</f>
        <v/>
      </c>
      <c r="C90" s="6" t="n"/>
      <c r="D90" s="7" t="n"/>
      <c r="E90" s="6" t="n"/>
      <c r="F90" s="8" t="n"/>
      <c r="G90" s="35" t="n"/>
      <c r="H90" s="35" t="n"/>
      <c r="I90" s="35" t="n"/>
      <c r="J90" s="35" t="n"/>
      <c r="K90" s="36" t="n"/>
      <c r="L90" s="6" t="n"/>
      <c r="M90" s="8" t="n"/>
      <c r="N90" s="6" t="n"/>
      <c r="O90" s="7" t="n"/>
      <c r="P90" s="5">
        <f>IF($F90="","",IF($F90&gt;700,"Nad limitom","V norme"))</f>
        <v/>
      </c>
    </row>
    <row r="91">
      <c r="A91" s="34" t="n"/>
      <c r="B91" s="11">
        <f>IF($A91="","",IFERROR(VLOOKUP($A91,'Nastavenia'!$A$2:$B$8,2,FALSE),""))</f>
        <v/>
      </c>
      <c r="C91" s="6" t="n"/>
      <c r="D91" s="7" t="n"/>
      <c r="E91" s="6" t="n"/>
      <c r="F91" s="8" t="n"/>
      <c r="G91" s="35" t="n"/>
      <c r="H91" s="35" t="n"/>
      <c r="I91" s="35" t="n"/>
      <c r="J91" s="35" t="n"/>
      <c r="K91" s="36" t="n"/>
      <c r="L91" s="6" t="n"/>
      <c r="M91" s="8" t="n"/>
      <c r="N91" s="6" t="n"/>
      <c r="O91" s="7" t="n"/>
      <c r="P91" s="11">
        <f>IF($F91="","",IF($F91&gt;700,"Nad limitom","V norme"))</f>
        <v/>
      </c>
    </row>
    <row r="92">
      <c r="A92" s="34" t="n"/>
      <c r="B92" s="5">
        <f>IF($A92="","",IFERROR(VLOOKUP($A92,'Nastavenia'!$A$2:$B$8,2,FALSE),""))</f>
        <v/>
      </c>
      <c r="C92" s="6" t="n"/>
      <c r="D92" s="7" t="n"/>
      <c r="E92" s="6" t="n"/>
      <c r="F92" s="8" t="n"/>
      <c r="G92" s="35" t="n"/>
      <c r="H92" s="35" t="n"/>
      <c r="I92" s="35" t="n"/>
      <c r="J92" s="35" t="n"/>
      <c r="K92" s="36" t="n"/>
      <c r="L92" s="6" t="n"/>
      <c r="M92" s="8" t="n"/>
      <c r="N92" s="6" t="n"/>
      <c r="O92" s="7" t="n"/>
      <c r="P92" s="5">
        <f>IF($F92="","",IF($F92&gt;700,"Nad limitom","V norme"))</f>
        <v/>
      </c>
    </row>
    <row r="93">
      <c r="A93" s="34" t="n"/>
      <c r="B93" s="11">
        <f>IF($A93="","",IFERROR(VLOOKUP($A93,'Nastavenia'!$A$2:$B$8,2,FALSE),""))</f>
        <v/>
      </c>
      <c r="C93" s="6" t="n"/>
      <c r="D93" s="7" t="n"/>
      <c r="E93" s="6" t="n"/>
      <c r="F93" s="8" t="n"/>
      <c r="G93" s="35" t="n"/>
      <c r="H93" s="35" t="n"/>
      <c r="I93" s="35" t="n"/>
      <c r="J93" s="35" t="n"/>
      <c r="K93" s="36" t="n"/>
      <c r="L93" s="6" t="n"/>
      <c r="M93" s="8" t="n"/>
      <c r="N93" s="6" t="n"/>
      <c r="O93" s="7" t="n"/>
      <c r="P93" s="11">
        <f>IF($F93="","",IF($F93&gt;700,"Nad limitom","V norme"))</f>
        <v/>
      </c>
    </row>
    <row r="94">
      <c r="A94" s="34" t="n"/>
      <c r="B94" s="5">
        <f>IF($A94="","",IFERROR(VLOOKUP($A94,'Nastavenia'!$A$2:$B$8,2,FALSE),""))</f>
        <v/>
      </c>
      <c r="C94" s="6" t="n"/>
      <c r="D94" s="7" t="n"/>
      <c r="E94" s="6" t="n"/>
      <c r="F94" s="8" t="n"/>
      <c r="G94" s="35" t="n"/>
      <c r="H94" s="35" t="n"/>
      <c r="I94" s="35" t="n"/>
      <c r="J94" s="35" t="n"/>
      <c r="K94" s="36" t="n"/>
      <c r="L94" s="6" t="n"/>
      <c r="M94" s="8" t="n"/>
      <c r="N94" s="6" t="n"/>
      <c r="O94" s="7" t="n"/>
      <c r="P94" s="5">
        <f>IF($F94="","",IF($F94&gt;700,"Nad limitom","V norme"))</f>
        <v/>
      </c>
    </row>
    <row r="95">
      <c r="A95" s="34" t="n"/>
      <c r="B95" s="11">
        <f>IF($A95="","",IFERROR(VLOOKUP($A95,'Nastavenia'!$A$2:$B$8,2,FALSE),""))</f>
        <v/>
      </c>
      <c r="C95" s="6" t="n"/>
      <c r="D95" s="7" t="n"/>
      <c r="E95" s="6" t="n"/>
      <c r="F95" s="8" t="n"/>
      <c r="G95" s="35" t="n"/>
      <c r="H95" s="35" t="n"/>
      <c r="I95" s="35" t="n"/>
      <c r="J95" s="35" t="n"/>
      <c r="K95" s="36" t="n"/>
      <c r="L95" s="6" t="n"/>
      <c r="M95" s="8" t="n"/>
      <c r="N95" s="6" t="n"/>
      <c r="O95" s="7" t="n"/>
      <c r="P95" s="11">
        <f>IF($F95="","",IF($F95&gt;700,"Nad limitom","V norme"))</f>
        <v/>
      </c>
    </row>
    <row r="96">
      <c r="A96" s="34" t="n"/>
      <c r="B96" s="5">
        <f>IF($A96="","",IFERROR(VLOOKUP($A96,'Nastavenia'!$A$2:$B$8,2,FALSE),""))</f>
        <v/>
      </c>
      <c r="C96" s="6" t="n"/>
      <c r="D96" s="7" t="n"/>
      <c r="E96" s="6" t="n"/>
      <c r="F96" s="8" t="n"/>
      <c r="G96" s="35" t="n"/>
      <c r="H96" s="35" t="n"/>
      <c r="I96" s="35" t="n"/>
      <c r="J96" s="35" t="n"/>
      <c r="K96" s="36" t="n"/>
      <c r="L96" s="6" t="n"/>
      <c r="M96" s="8" t="n"/>
      <c r="N96" s="6" t="n"/>
      <c r="O96" s="7" t="n"/>
      <c r="P96" s="5">
        <f>IF($F96="","",IF($F96&gt;700,"Nad limitom","V norme"))</f>
        <v/>
      </c>
    </row>
    <row r="97">
      <c r="A97" s="34" t="n"/>
      <c r="B97" s="11">
        <f>IF($A97="","",IFERROR(VLOOKUP($A97,'Nastavenia'!$A$2:$B$8,2,FALSE),""))</f>
        <v/>
      </c>
      <c r="C97" s="6" t="n"/>
      <c r="D97" s="7" t="n"/>
      <c r="E97" s="6" t="n"/>
      <c r="F97" s="8" t="n"/>
      <c r="G97" s="35" t="n"/>
      <c r="H97" s="35" t="n"/>
      <c r="I97" s="35" t="n"/>
      <c r="J97" s="35" t="n"/>
      <c r="K97" s="36" t="n"/>
      <c r="L97" s="6" t="n"/>
      <c r="M97" s="8" t="n"/>
      <c r="N97" s="6" t="n"/>
      <c r="O97" s="7" t="n"/>
      <c r="P97" s="11">
        <f>IF($F97="","",IF($F97&gt;700,"Nad limitom","V norme"))</f>
        <v/>
      </c>
    </row>
    <row r="98">
      <c r="A98" s="34" t="n"/>
      <c r="B98" s="5">
        <f>IF($A98="","",IFERROR(VLOOKUP($A98,'Nastavenia'!$A$2:$B$8,2,FALSE),""))</f>
        <v/>
      </c>
      <c r="C98" s="6" t="n"/>
      <c r="D98" s="7" t="n"/>
      <c r="E98" s="6" t="n"/>
      <c r="F98" s="8" t="n"/>
      <c r="G98" s="35" t="n"/>
      <c r="H98" s="35" t="n"/>
      <c r="I98" s="35" t="n"/>
      <c r="J98" s="35" t="n"/>
      <c r="K98" s="36" t="n"/>
      <c r="L98" s="6" t="n"/>
      <c r="M98" s="8" t="n"/>
      <c r="N98" s="6" t="n"/>
      <c r="O98" s="7" t="n"/>
      <c r="P98" s="5">
        <f>IF($F98="","",IF($F98&gt;700,"Nad limitom","V norme"))</f>
        <v/>
      </c>
    </row>
    <row r="99">
      <c r="A99" s="34" t="n"/>
      <c r="B99" s="11">
        <f>IF($A99="","",IFERROR(VLOOKUP($A99,'Nastavenia'!$A$2:$B$8,2,FALSE),""))</f>
        <v/>
      </c>
      <c r="C99" s="6" t="n"/>
      <c r="D99" s="7" t="n"/>
      <c r="E99" s="6" t="n"/>
      <c r="F99" s="8" t="n"/>
      <c r="G99" s="35" t="n"/>
      <c r="H99" s="35" t="n"/>
      <c r="I99" s="35" t="n"/>
      <c r="J99" s="35" t="n"/>
      <c r="K99" s="36" t="n"/>
      <c r="L99" s="6" t="n"/>
      <c r="M99" s="8" t="n"/>
      <c r="N99" s="6" t="n"/>
      <c r="O99" s="7" t="n"/>
      <c r="P99" s="11">
        <f>IF($F99="","",IF($F99&gt;700,"Nad limitom","V norme"))</f>
        <v/>
      </c>
    </row>
    <row r="100">
      <c r="A100" s="34" t="n"/>
      <c r="B100" s="5">
        <f>IF($A100="","",IFERROR(VLOOKUP($A100,'Nastavenia'!$A$2:$B$8,2,FALSE),""))</f>
        <v/>
      </c>
      <c r="C100" s="6" t="n"/>
      <c r="D100" s="7" t="n"/>
      <c r="E100" s="6" t="n"/>
      <c r="F100" s="8" t="n"/>
      <c r="G100" s="35" t="n"/>
      <c r="H100" s="35" t="n"/>
      <c r="I100" s="35" t="n"/>
      <c r="J100" s="35" t="n"/>
      <c r="K100" s="36" t="n"/>
      <c r="L100" s="6" t="n"/>
      <c r="M100" s="8" t="n"/>
      <c r="N100" s="6" t="n"/>
      <c r="O100" s="7" t="n"/>
      <c r="P100" s="5">
        <f>IF($F100="","",IF($F100&gt;700,"Nad limitom","V norme"))</f>
        <v/>
      </c>
    </row>
    <row r="101">
      <c r="A101" s="34" t="n"/>
      <c r="B101" s="11">
        <f>IF($A101="","",IFERROR(VLOOKUP($A101,'Nastavenia'!$A$2:$B$8,2,FALSE),""))</f>
        <v/>
      </c>
      <c r="C101" s="6" t="n"/>
      <c r="D101" s="7" t="n"/>
      <c r="E101" s="6" t="n"/>
      <c r="F101" s="8" t="n"/>
      <c r="G101" s="35" t="n"/>
      <c r="H101" s="35" t="n"/>
      <c r="I101" s="35" t="n"/>
      <c r="J101" s="35" t="n"/>
      <c r="K101" s="36" t="n"/>
      <c r="L101" s="6" t="n"/>
      <c r="M101" s="8" t="n"/>
      <c r="N101" s="6" t="n"/>
      <c r="O101" s="7" t="n"/>
      <c r="P101" s="11">
        <f>IF($F101="","",IF($F101&gt;700,"Nad limitom","V norme"))</f>
        <v/>
      </c>
    </row>
    <row r="102">
      <c r="A102" s="34" t="n"/>
      <c r="B102" s="5">
        <f>IF($A102="","",IFERROR(VLOOKUP($A102,'Nastavenia'!$A$2:$B$8,2,FALSE),""))</f>
        <v/>
      </c>
      <c r="C102" s="6" t="n"/>
      <c r="D102" s="7" t="n"/>
      <c r="E102" s="6" t="n"/>
      <c r="F102" s="8" t="n"/>
      <c r="G102" s="35" t="n"/>
      <c r="H102" s="35" t="n"/>
      <c r="I102" s="35" t="n"/>
      <c r="J102" s="35" t="n"/>
      <c r="K102" s="36" t="n"/>
      <c r="L102" s="6" t="n"/>
      <c r="M102" s="8" t="n"/>
      <c r="N102" s="6" t="n"/>
      <c r="O102" s="7" t="n"/>
      <c r="P102" s="5">
        <f>IF($F102="","",IF($F102&gt;700,"Nad limitom","V norme"))</f>
        <v/>
      </c>
    </row>
    <row r="103">
      <c r="A103" s="34" t="n"/>
      <c r="B103" s="11">
        <f>IF($A103="","",IFERROR(VLOOKUP($A103,'Nastavenia'!$A$2:$B$8,2,FALSE),""))</f>
        <v/>
      </c>
      <c r="C103" s="6" t="n"/>
      <c r="D103" s="7" t="n"/>
      <c r="E103" s="6" t="n"/>
      <c r="F103" s="8" t="n"/>
      <c r="G103" s="35" t="n"/>
      <c r="H103" s="35" t="n"/>
      <c r="I103" s="35" t="n"/>
      <c r="J103" s="35" t="n"/>
      <c r="K103" s="36" t="n"/>
      <c r="L103" s="6" t="n"/>
      <c r="M103" s="8" t="n"/>
      <c r="N103" s="6" t="n"/>
      <c r="O103" s="7" t="n"/>
      <c r="P103" s="11">
        <f>IF($F103="","",IF($F103&gt;700,"Nad limitom","V norme"))</f>
        <v/>
      </c>
    </row>
    <row r="104"/>
    <row r="105">
      <c r="A105" s="12" t="inlineStr">
        <is>
          <t>Týždenný súhrn</t>
        </is>
      </c>
      <c r="B105" s="13" t="n"/>
    </row>
    <row r="106">
      <c r="A106" s="14" t="inlineStr">
        <is>
          <t>Súhrnná cena všetkých jedál</t>
        </is>
      </c>
      <c r="B106" s="37">
        <f>SUM($K$4:$K$103)</f>
        <v/>
      </c>
    </row>
    <row r="107">
      <c r="A107" s="16" t="inlineStr">
        <is>
          <t>Priemerná kalorická hodnota</t>
        </is>
      </c>
      <c r="B107" s="17">
        <f>IFERROR(AVERAGE($F$4:$F$103),0)</f>
        <v/>
      </c>
    </row>
    <row r="108">
      <c r="A108" s="14" t="inlineStr">
        <is>
          <t>Počet pripravených jedál</t>
        </is>
      </c>
      <c r="B108" s="18">
        <f>COUNTIF($N$4:$N$103,"Pripravené")</f>
        <v/>
      </c>
    </row>
    <row r="109">
      <c r="A109" s="16" t="inlineStr">
        <is>
          <t>Percento pripravených jedál</t>
        </is>
      </c>
      <c r="B109" s="38">
        <f>IFERROR(COUNTIF($N$4:$N$103,"Pripravené")/COUNTA($N$4:$N$103),0)</f>
        <v/>
      </c>
    </row>
  </sheetData>
  <autoFilter ref="A3:P103"/>
  <mergeCells count="1">
    <mergeCell ref="A1:P1"/>
  </mergeCells>
  <conditionalFormatting sqref="F4:F103">
    <cfRule type="cellIs" priority="1" operator="greaterThan" dxfId="0">
      <formula>700</formula>
    </cfRule>
  </conditionalFormatting>
  <conditionalFormatting sqref="N4:N103">
    <cfRule type="expression" priority="2" dxfId="1">
      <formula>$N4="Pripravené"</formula>
    </cfRule>
  </conditionalFormatting>
  <conditionalFormatting sqref="P4:P103">
    <cfRule type="expression" priority="3" dxfId="0">
      <formula>$P4="Nad limitom"</formula>
    </cfRule>
  </conditionalFormatting>
  <dataValidations count="3">
    <dataValidation sqref="C4:C103" showErrorMessage="1" showInputMessage="1" allowBlank="1" type="list">
      <formula1>'Nastavenia'!$D$2:$D$6</formula1>
    </dataValidation>
    <dataValidation sqref="N4:N103" showErrorMessage="1" showInputMessage="1" allowBlank="1" type="list">
      <formula1>'Nastavenia'!$E$2:$E$4</formula1>
    </dataValidation>
    <dataValidation sqref="L4:L103" showErrorMessage="1" showInputMessage="1" allowBlank="1" type="list">
      <formula1>'Nastavenia'!$F$2:$F$8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1" customWidth="1" min="1" max="1"/>
    <col width="18" customWidth="1" min="2" max="2"/>
    <col width="15" customWidth="1" min="3" max="3"/>
    <col width="18" customWidth="1" min="4" max="4"/>
    <col width="4" customWidth="1" min="5" max="5"/>
    <col width="18" customWidth="1" min="6" max="6"/>
    <col width="15" customWidth="1" min="7" max="7"/>
  </cols>
  <sheetData>
    <row r="1" ht="28" customHeight="1">
      <c r="A1" s="1" t="inlineStr">
        <is>
          <t>Prehľad týždenného jedálnička</t>
        </is>
      </c>
    </row>
    <row r="2"/>
    <row r="3">
      <c r="A3" s="3" t="inlineStr">
        <is>
          <t>Ukazovateľ</t>
        </is>
      </c>
      <c r="B3" s="3" t="inlineStr">
        <is>
          <t>Hodnota</t>
        </is>
      </c>
      <c r="F3" s="3" t="inlineStr">
        <is>
          <t>Makroživina</t>
        </is>
      </c>
      <c r="G3" s="3" t="inlineStr">
        <is>
          <t>Gramy</t>
        </is>
      </c>
    </row>
    <row r="4">
      <c r="A4" s="14" t="inlineStr">
        <is>
          <t>Celkový počet jedál</t>
        </is>
      </c>
      <c r="B4" s="18">
        <f>COUNTA('Jedálniček'!$D$4:$D$103)</f>
        <v/>
      </c>
      <c r="F4" s="5" t="inlineStr">
        <is>
          <t>Bielkoviny</t>
        </is>
      </c>
      <c r="G4" s="39">
        <f>SUM('Jedálniček'!$G$4:$G$103)</f>
        <v/>
      </c>
    </row>
    <row r="5">
      <c r="A5" s="16" t="inlineStr">
        <is>
          <t>Celkové kalórie</t>
        </is>
      </c>
      <c r="B5" s="17">
        <f>SUM('Jedálniček'!$F$4:$F$103)</f>
        <v/>
      </c>
      <c r="F5" s="11" t="inlineStr">
        <is>
          <t>Sacharidy</t>
        </is>
      </c>
      <c r="G5" s="40">
        <f>SUM('Jedálniček'!$H$4:$H$103)</f>
        <v/>
      </c>
    </row>
    <row r="6">
      <c r="A6" s="14" t="inlineStr">
        <is>
          <t>Priemerné kalórie na jedlo</t>
        </is>
      </c>
      <c r="B6" s="18">
        <f>IFERROR(AVERAGE('Jedálniček'!$F$4:$F$103),0)</f>
        <v/>
      </c>
      <c r="F6" s="5" t="inlineStr">
        <is>
          <t>Tuky</t>
        </is>
      </c>
      <c r="G6" s="39">
        <f>SUM('Jedálniček'!$I$4:$I$103)</f>
        <v/>
      </c>
    </row>
    <row r="7">
      <c r="A7" s="16" t="inlineStr">
        <is>
          <t>Celkové bielkoviny</t>
        </is>
      </c>
      <c r="B7" s="41">
        <f>SUM('Jedálniček'!$G$4:$G$103)</f>
        <v/>
      </c>
    </row>
    <row r="8">
      <c r="A8" s="14" t="inlineStr">
        <is>
          <t>Celkové sacharidy</t>
        </is>
      </c>
      <c r="B8" s="42">
        <f>SUM('Jedálniček'!$H$4:$H$103)</f>
        <v/>
      </c>
    </row>
    <row r="9">
      <c r="A9" s="16" t="inlineStr">
        <is>
          <t>Celkové tuky</t>
        </is>
      </c>
      <c r="B9" s="41">
        <f>SUM('Jedálniček'!$I$4:$I$103)</f>
        <v/>
      </c>
    </row>
    <row r="10">
      <c r="A10" s="14" t="inlineStr">
        <is>
          <t>Celková vláknina</t>
        </is>
      </c>
      <c r="B10" s="42">
        <f>SUM('Jedálniček'!$J$4:$J$103)</f>
        <v/>
      </c>
    </row>
    <row r="11">
      <c r="A11" s="16" t="inlineStr">
        <is>
          <t>Celkový rozpočet</t>
        </is>
      </c>
      <c r="B11" s="43">
        <f>SUM('Jedálniček'!$K$4:$K$103)</f>
        <v/>
      </c>
    </row>
    <row r="12">
      <c r="A12" s="14" t="inlineStr">
        <is>
          <t>Percento pripravených jedál</t>
        </is>
      </c>
      <c r="B12" s="44">
        <f>IFERROR(COUNTIF('Jedálniček'!$N$4:$N$103,"Pripravené")/COUNTA('Jedálniček'!$N$4:$N$103),0)</f>
        <v/>
      </c>
    </row>
    <row r="13">
      <c r="A13" s="16" t="inlineStr">
        <is>
          <t>Počet jedál nad 700 kcal</t>
        </is>
      </c>
      <c r="B13" s="17">
        <f>COUNTIF('Jedálniček'!$P$4:$P$103,"Nad limitom")</f>
        <v/>
      </c>
    </row>
    <row r="14"/>
    <row r="15"/>
    <row r="16">
      <c r="A16" s="12" t="inlineStr">
        <is>
          <t>Deň</t>
        </is>
      </c>
      <c r="B16" s="12" t="inlineStr">
        <is>
          <t>Kalórie</t>
        </is>
      </c>
      <c r="C16" s="12" t="inlineStr">
        <is>
          <t>Počet jedál</t>
        </is>
      </c>
      <c r="D16" s="12" t="inlineStr">
        <is>
          <t>Rozpočet</t>
        </is>
      </c>
    </row>
    <row r="17">
      <c r="A17" s="5" t="inlineStr">
        <is>
          <t>Pondelok</t>
        </is>
      </c>
      <c r="B17" s="26">
        <f>SUMIF('Jedálniček'!$B$4:$B$103,$A17,'Jedálniček'!$F$4:$F$103)</f>
        <v/>
      </c>
      <c r="C17" s="26">
        <f>COUNTIF('Jedálniček'!$B$4:$B$103,$A17)</f>
        <v/>
      </c>
      <c r="D17" s="45">
        <f>SUMIF('Jedálniček'!$B$4:$B$103,$A17,'Jedálniček'!$K$4:$K$103)</f>
        <v/>
      </c>
    </row>
    <row r="18">
      <c r="A18" s="11" t="inlineStr">
        <is>
          <t>Utorok</t>
        </is>
      </c>
      <c r="B18" s="28">
        <f>SUMIF('Jedálniček'!$B$4:$B$103,$A18,'Jedálniček'!$F$4:$F$103)</f>
        <v/>
      </c>
      <c r="C18" s="28">
        <f>COUNTIF('Jedálniček'!$B$4:$B$103,$A18)</f>
        <v/>
      </c>
      <c r="D18" s="46">
        <f>SUMIF('Jedálniček'!$B$4:$B$103,$A18,'Jedálniček'!$K$4:$K$103)</f>
        <v/>
      </c>
    </row>
    <row r="19">
      <c r="A19" s="5" t="inlineStr">
        <is>
          <t>Streda</t>
        </is>
      </c>
      <c r="B19" s="26">
        <f>SUMIF('Jedálniček'!$B$4:$B$103,$A19,'Jedálniček'!$F$4:$F$103)</f>
        <v/>
      </c>
      <c r="C19" s="26">
        <f>COUNTIF('Jedálniček'!$B$4:$B$103,$A19)</f>
        <v/>
      </c>
      <c r="D19" s="45">
        <f>SUMIF('Jedálniček'!$B$4:$B$103,$A19,'Jedálniček'!$K$4:$K$103)</f>
        <v/>
      </c>
    </row>
    <row r="20">
      <c r="A20" s="11" t="inlineStr">
        <is>
          <t>Štvrtok</t>
        </is>
      </c>
      <c r="B20" s="28">
        <f>SUMIF('Jedálniček'!$B$4:$B$103,$A20,'Jedálniček'!$F$4:$F$103)</f>
        <v/>
      </c>
      <c r="C20" s="28">
        <f>COUNTIF('Jedálniček'!$B$4:$B$103,$A20)</f>
        <v/>
      </c>
      <c r="D20" s="46">
        <f>SUMIF('Jedálniček'!$B$4:$B$103,$A20,'Jedálniček'!$K$4:$K$103)</f>
        <v/>
      </c>
    </row>
    <row r="21">
      <c r="A21" s="5" t="inlineStr">
        <is>
          <t>Piatok</t>
        </is>
      </c>
      <c r="B21" s="26">
        <f>SUMIF('Jedálniček'!$B$4:$B$103,$A21,'Jedálniček'!$F$4:$F$103)</f>
        <v/>
      </c>
      <c r="C21" s="26">
        <f>COUNTIF('Jedálniček'!$B$4:$B$103,$A21)</f>
        <v/>
      </c>
      <c r="D21" s="45">
        <f>SUMIF('Jedálniček'!$B$4:$B$103,$A21,'Jedálniček'!$K$4:$K$103)</f>
        <v/>
      </c>
    </row>
    <row r="22">
      <c r="A22" s="11" t="inlineStr">
        <is>
          <t>Sobota</t>
        </is>
      </c>
      <c r="B22" s="28">
        <f>SUMIF('Jedálniček'!$B$4:$B$103,$A22,'Jedálniček'!$F$4:$F$103)</f>
        <v/>
      </c>
      <c r="C22" s="28">
        <f>COUNTIF('Jedálniček'!$B$4:$B$103,$A22)</f>
        <v/>
      </c>
      <c r="D22" s="46">
        <f>SUMIF('Jedálniček'!$B$4:$B$103,$A22,'Jedálniček'!$K$4:$K$103)</f>
        <v/>
      </c>
    </row>
    <row r="23">
      <c r="A23" s="5" t="inlineStr">
        <is>
          <t>Nedeľa</t>
        </is>
      </c>
      <c r="B23" s="26">
        <f>SUMIF('Jedálniček'!$B$4:$B$103,$A23,'Jedálniček'!$F$4:$F$103)</f>
        <v/>
      </c>
      <c r="C23" s="26">
        <f>COUNTIF('Jedálniček'!$B$4:$B$103,$A23)</f>
        <v/>
      </c>
      <c r="D23" s="45">
        <f>SUMIF('Jedálniček'!$B$4:$B$103,$A23,'Jedálniček'!$K$4:$K$103)</f>
        <v/>
      </c>
    </row>
    <row r="24"/>
    <row r="25"/>
    <row r="26"/>
    <row r="27">
      <c r="A27" s="12" t="inlineStr">
        <is>
          <t>Dokončenie plánu</t>
        </is>
      </c>
      <c r="B27" s="47">
        <f>IFERROR(COUNTIF('Jedálniček'!$N$4:$N$103,"Pripravené")/COUNTA('Jedálniček'!$N$4:$N$103),0)</f>
        <v/>
      </c>
    </row>
  </sheetData>
  <mergeCells count="1">
    <mergeCell ref="A1:H1"/>
  </mergeCells>
  <conditionalFormatting sqref="B12">
    <cfRule type="cellIs" priority="1" operator="greaterThanOrEqual" dxfId="1">
      <formula>0.8</formula>
    </cfRule>
  </conditionalFormatting>
  <conditionalFormatting sqref="B13">
    <cfRule type="cellIs" priority="2" operator="greaterThan" dxfId="0">
      <formula>0</formula>
    </cfRule>
  </conditionalFormatting>
  <conditionalFormatting sqref="B27">
    <cfRule type="cellIs" priority="3" operator="lessThan" dxfId="0">
      <formula>0.5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4" customWidth="1" min="3" max="3"/>
    <col width="18" customWidth="1" min="4" max="4"/>
    <col width="17" customWidth="1" min="5" max="5"/>
    <col width="19" customWidth="1" min="6" max="6"/>
    <col width="4" customWidth="1" min="7" max="7"/>
    <col width="68" customWidth="1" min="8" max="8"/>
  </cols>
  <sheetData>
    <row r="1">
      <c r="A1" s="3" t="inlineStr">
        <is>
          <t>Dátum</t>
        </is>
      </c>
      <c r="B1" s="3" t="inlineStr">
        <is>
          <t>Deň</t>
        </is>
      </c>
      <c r="D1" s="3" t="inlineStr">
        <is>
          <t>Typ jedla</t>
        </is>
      </c>
      <c r="E1" s="3" t="inlineStr">
        <is>
          <t>Stav</t>
        </is>
      </c>
      <c r="F1" s="3" t="inlineStr">
        <is>
          <t>Bežné alergény</t>
        </is>
      </c>
      <c r="H1" s="12" t="inlineStr">
        <is>
          <t>Pokyny k používaniu</t>
        </is>
      </c>
    </row>
    <row r="2" ht="34" customHeight="1">
      <c r="A2" s="48" t="n">
        <v>46279</v>
      </c>
      <c r="B2" s="5" t="inlineStr">
        <is>
          <t>Pondelok</t>
        </is>
      </c>
      <c r="D2" s="5" t="inlineStr">
        <is>
          <t>Raňajky</t>
        </is>
      </c>
      <c r="E2" s="5" t="inlineStr">
        <is>
          <t>Naplánované</t>
        </is>
      </c>
      <c r="F2" s="5" t="inlineStr">
        <is>
          <t>Lepok</t>
        </is>
      </c>
      <c r="H2" s="32" t="inlineStr">
        <is>
          <t>Žlté bunky na hárku Jedálniček sú určené na úpravu údajov.</t>
        </is>
      </c>
    </row>
    <row r="3" ht="34" customHeight="1">
      <c r="A3" s="49" t="n">
        <v>46280</v>
      </c>
      <c r="B3" s="11" t="inlineStr">
        <is>
          <t>Utorok</t>
        </is>
      </c>
      <c r="D3" s="11" t="inlineStr">
        <is>
          <t>Desiata</t>
        </is>
      </c>
      <c r="E3" s="11" t="inlineStr">
        <is>
          <t>Pripravené</t>
        </is>
      </c>
      <c r="F3" s="11" t="inlineStr">
        <is>
          <t>Mlieko</t>
        </is>
      </c>
      <c r="H3" s="32" t="inlineStr">
        <is>
          <t>Ceny porcií zadávajte v eurách; formát meny sa nastaví automaticky.</t>
        </is>
      </c>
    </row>
    <row r="4" ht="34" customHeight="1">
      <c r="A4" s="48" t="n">
        <v>46281</v>
      </c>
      <c r="B4" s="5" t="inlineStr">
        <is>
          <t>Streda</t>
        </is>
      </c>
      <c r="D4" s="5" t="inlineStr">
        <is>
          <t>Obed</t>
        </is>
      </c>
      <c r="E4" s="5" t="inlineStr">
        <is>
          <t>Vynechané</t>
        </is>
      </c>
      <c r="F4" s="5" t="inlineStr">
        <is>
          <t>Vajcia</t>
        </is>
      </c>
      <c r="H4" s="32" t="inlineStr">
        <is>
          <t>Alergény kontrolujte podľa aktuálneho zloženia použitých potravín.</t>
        </is>
      </c>
    </row>
    <row r="5" ht="34" customHeight="1">
      <c r="A5" s="49" t="n">
        <v>46282</v>
      </c>
      <c r="B5" s="11" t="inlineStr">
        <is>
          <t>Štvrtok</t>
        </is>
      </c>
      <c r="D5" s="11" t="inlineStr">
        <is>
          <t>Olovrant</t>
        </is>
      </c>
      <c r="F5" s="11" t="inlineStr">
        <is>
          <t>Orechy</t>
        </is>
      </c>
      <c r="H5" s="32" t="inlineStr">
        <is>
          <t>Pri zdravotných obmedzeniach konzultujte jedálniček s odborníkom.</t>
        </is>
      </c>
    </row>
    <row r="6">
      <c r="A6" s="48" t="n">
        <v>46283</v>
      </c>
      <c r="B6" s="5" t="inlineStr">
        <is>
          <t>Piatok</t>
        </is>
      </c>
      <c r="D6" s="5" t="inlineStr">
        <is>
          <t>Večera</t>
        </is>
      </c>
      <c r="F6" s="5" t="inlineStr">
        <is>
          <t>Sója</t>
        </is>
      </c>
    </row>
    <row r="7">
      <c r="A7" s="49" t="n">
        <v>46284</v>
      </c>
      <c r="B7" s="11" t="inlineStr">
        <is>
          <t>Sobota</t>
        </is>
      </c>
      <c r="F7" s="11" t="inlineStr">
        <is>
          <t>Ryby</t>
        </is>
      </c>
    </row>
    <row r="8">
      <c r="A8" s="48" t="n">
        <v>46285</v>
      </c>
      <c r="B8" s="5" t="inlineStr">
        <is>
          <t>Nedeľa</t>
        </is>
      </c>
      <c r="F8" s="5" t="inlineStr">
        <is>
          <t>Bez alergénov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2026-09-07T00:44:06Z</dcterms:created>
  <dcterms:modified xmlns:dcterms="http://purl.org/dc/terms/" xmlns:xsi="http://www.w3.org/2001/XMLSchema-instance" xsi:type="dcterms:W3CDTF">2026-09-07T00:44:06Z</dcterms:modified>
</cp:coreProperties>
</file>