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is prace" sheetId="1" state="visible" r:id="rId1"/>
    <sheet xmlns:r="http://schemas.openxmlformats.org/officeDocument/2006/relationships" name="Prehlad" sheetId="2" state="visible" r:id="rId2"/>
    <sheet xmlns:r="http://schemas.openxmlformats.org/officeDocument/2006/relationships" name="Na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HH:MM"/>
    <numFmt numFmtId="166" formatCode="# ##0.00 &quot;EUR&quot;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DC2626"/>
      <sz val="10"/>
    </font>
    <font>
      <name val="Calibri"/>
      <b val="1"/>
      <color rgb="001E293B"/>
      <sz val="10"/>
    </font>
    <font>
      <name val="Calibri"/>
      <b val="1"/>
      <color rgb="0016A34A"/>
    </font>
    <font>
      <name val="Calibri"/>
      <b val="1"/>
      <color rgb="00DC2626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2" fontId="3" fillId="3" borderId="1" applyAlignment="1" pivotButton="0" quotePrefix="0" xfId="0">
      <alignment horizontal="center" vertical="center"/>
    </xf>
    <xf numFmtId="2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2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1" fontId="5" fillId="4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2" fontId="6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Odpracovane hodiny podla zamestnanca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'Prehlad'!E2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'Prehlad'!$D$3:$D$11</f>
            </numRef>
          </cat>
          <val>
            <numRef>
              <f>'Prehlad'!$E$3:$E$11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Zamestnanec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Hodiny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Pomer zmien: Splnene vs. Chyba</a:t>
            </a:r>
          </a:p>
        </rich>
      </tx>
    </title>
    <plotArea>
      <pieChart>
        <varyColors val="1"/>
        <ser>
          <idx val="0"/>
          <order val="0"/>
          <tx>
            <strRef>
              <f>'Prehlad'!E13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'Prehlad'!$D$14:$D$15</f>
            </numRef>
          </cat>
          <val>
            <numRef>
              <f>'Prehlad'!$E$14:$E$15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Trend odpracovanych hodin pocas tyzdna</a:t>
            </a:r>
          </a:p>
        </rich>
      </tx>
    </title>
    <plotArea>
      <lineChart>
        <grouping val="standard"/>
        <ser>
          <idx val="0"/>
          <order val="0"/>
          <tx>
            <strRef>
              <f>'Prehlad'!E17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'Prehlad'!$D$18:$D$22</f>
            </numRef>
          </cat>
          <val>
            <numRef>
              <f>'Prehlad'!$E$18:$E$22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Hodiny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27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showGridLines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18" customWidth="1" min="4" max="4"/>
    <col width="22" customWidth="1" min="5" max="5"/>
    <col width="10" customWidth="1" min="6" max="6"/>
    <col width="10" customWidth="1" min="7" max="7"/>
    <col width="16" customWidth="1" min="8" max="8"/>
    <col width="20" customWidth="1" min="9" max="9"/>
    <col width="12" customWidth="1" min="10" max="10"/>
    <col width="10" customWidth="1" min="11" max="11"/>
    <col width="18" customWidth="1" min="12" max="12"/>
    <col width="18" customWidth="1" min="13" max="13"/>
    <col width="14" customWidth="1" min="14" max="14"/>
    <col width="12" customWidth="1" min="15" max="15"/>
    <col width="22" customWidth="1" min="16" max="16"/>
  </cols>
  <sheetData>
    <row r="1" ht="28" customHeight="1">
      <c r="A1" s="1" t="inlineStr">
        <is>
          <t>Tyzdenny rozpis prace - vzor | Tyzden: 06.07.2026 - 10.07.2026</t>
        </is>
      </c>
    </row>
    <row r="2" ht="22" customHeight="1">
      <c r="A2" s="2" t="inlineStr">
        <is>
          <t>Datum</t>
        </is>
      </c>
      <c r="B2" s="2" t="inlineStr">
        <is>
          <t>Den v tyzdni</t>
        </is>
      </c>
      <c r="C2" s="2" t="inlineStr">
        <is>
          <t>Meno zamestnanca</t>
        </is>
      </c>
      <c r="D2" s="2" t="inlineStr">
        <is>
          <t>Oddelenie</t>
        </is>
      </c>
      <c r="E2" s="2" t="inlineStr">
        <is>
          <t>Pracovisko / miesto</t>
        </is>
      </c>
      <c r="F2" s="2" t="inlineStr">
        <is>
          <t>Zaciatok</t>
        </is>
      </c>
      <c r="G2" s="2" t="inlineStr">
        <is>
          <t>Koniec</t>
        </is>
      </c>
      <c r="H2" s="2" t="inlineStr">
        <is>
          <t>Prestávka (min)</t>
        </is>
      </c>
      <c r="I2" s="2" t="inlineStr">
        <is>
          <t>Odpracovane hodiny</t>
        </is>
      </c>
      <c r="J2" s="2" t="inlineStr">
        <is>
          <t>Plan hodin</t>
        </is>
      </c>
      <c r="K2" s="2" t="inlineStr">
        <is>
          <t>Nadcas</t>
        </is>
      </c>
      <c r="L2" s="2" t="inlineStr">
        <is>
          <t>Hodinova sadzba</t>
        </is>
      </c>
      <c r="M2" s="2" t="inlineStr">
        <is>
          <t>Mzdove naklady</t>
        </is>
      </c>
      <c r="N2" s="2" t="inlineStr">
        <is>
          <t>Typ zmeny</t>
        </is>
      </c>
      <c r="O2" s="2" t="inlineStr">
        <is>
          <t>Stav</t>
        </is>
      </c>
      <c r="P2" s="2" t="inlineStr">
        <is>
          <t>Poznamka</t>
        </is>
      </c>
    </row>
    <row r="3" ht="18" customHeight="1">
      <c r="A3" s="3" t="inlineStr">
        <is>
          <t>06.07.2026</t>
        </is>
      </c>
      <c r="B3" s="4">
        <f>TEXT(A3,"dddd")</f>
        <v/>
      </c>
      <c r="C3" s="5" t="inlineStr">
        <is>
          <t>Jan Novak</t>
        </is>
      </c>
      <c r="D3" s="5" t="inlineStr">
        <is>
          <t>Administratíva</t>
        </is>
      </c>
      <c r="E3" s="5" t="inlineStr">
        <is>
          <t>Bratislava</t>
        </is>
      </c>
      <c r="F3" s="6" t="n">
        <v>0.3125</v>
      </c>
      <c r="G3" s="6" t="n">
        <v>0.6666666666666666</v>
      </c>
      <c r="H3" s="7" t="n">
        <v>30</v>
      </c>
      <c r="I3" s="8">
        <f>((G3-F3)*24)-(H3/60)</f>
        <v/>
      </c>
      <c r="J3" s="9" t="n">
        <v>8</v>
      </c>
      <c r="K3" s="8">
        <f>IF(I3&gt;J3,I3-J3,0)</f>
        <v/>
      </c>
      <c r="L3" s="10" t="n">
        <v>12.5</v>
      </c>
      <c r="M3" s="11">
        <f>I3*L3</f>
        <v/>
      </c>
      <c r="N3" s="7" t="inlineStr">
        <is>
          <t>Ranna</t>
        </is>
      </c>
      <c r="O3" s="4">
        <f>IF(I3&gt;=J3,"Splnene","Chyba")</f>
        <v/>
      </c>
      <c r="P3" s="5" t="inlineStr">
        <is>
          <t>Dohoda</t>
        </is>
      </c>
    </row>
    <row r="4" ht="18" customHeight="1">
      <c r="A4" s="12" t="inlineStr">
        <is>
          <t>07.07.2026</t>
        </is>
      </c>
      <c r="B4" s="13">
        <f>TEXT(A4,"dddd")</f>
        <v/>
      </c>
      <c r="C4" s="5" t="inlineStr">
        <is>
          <t>Maria Kovacova</t>
        </is>
      </c>
      <c r="D4" s="5" t="inlineStr">
        <is>
          <t>Sklad</t>
        </is>
      </c>
      <c r="E4" s="5" t="inlineStr">
        <is>
          <t>Kosice</t>
        </is>
      </c>
      <c r="F4" s="6" t="n">
        <v>0.25</v>
      </c>
      <c r="G4" s="6" t="n">
        <v>0.6041666666666666</v>
      </c>
      <c r="H4" s="7" t="n">
        <v>30</v>
      </c>
      <c r="I4" s="14">
        <f>((G4-F4)*24)-(H4/60)</f>
        <v/>
      </c>
      <c r="J4" s="9" t="n">
        <v>8</v>
      </c>
      <c r="K4" s="14">
        <f>IF(I4&gt;J4,I4-J4,0)</f>
        <v/>
      </c>
      <c r="L4" s="10" t="n">
        <v>9.199999999999999</v>
      </c>
      <c r="M4" s="15">
        <f>I4*L4</f>
        <v/>
      </c>
      <c r="N4" s="7" t="inlineStr">
        <is>
          <t>Ranna</t>
        </is>
      </c>
      <c r="O4" s="13">
        <f>IF(I4&gt;=J4,"Splnene","Chyba")</f>
        <v/>
      </c>
      <c r="P4" s="5" t="inlineStr">
        <is>
          <t>Zastupovanie</t>
        </is>
      </c>
    </row>
    <row r="5" ht="18" customHeight="1">
      <c r="A5" s="3" t="inlineStr">
        <is>
          <t>07.07.2026</t>
        </is>
      </c>
      <c r="B5" s="4">
        <f>TEXT(A5,"dddd")</f>
        <v/>
      </c>
      <c r="C5" s="5" t="inlineStr">
        <is>
          <t>Peter Horvath</t>
        </is>
      </c>
      <c r="D5" s="5" t="inlineStr">
        <is>
          <t>Vyroba</t>
        </is>
      </c>
      <c r="E5" s="5" t="inlineStr">
        <is>
          <t>Zilina</t>
        </is>
      </c>
      <c r="F5" s="6" t="n">
        <v>0.25</v>
      </c>
      <c r="G5" s="6" t="n">
        <v>0.625</v>
      </c>
      <c r="H5" s="7" t="n">
        <v>60</v>
      </c>
      <c r="I5" s="8">
        <f>((G5-F5)*24)-(H5/60)</f>
        <v/>
      </c>
      <c r="J5" s="9" t="n">
        <v>8</v>
      </c>
      <c r="K5" s="8">
        <f>IF(I5&gt;J5,I5-J5,0)</f>
        <v/>
      </c>
      <c r="L5" s="10" t="n">
        <v>10.8</v>
      </c>
      <c r="M5" s="11">
        <f>I5*L5</f>
        <v/>
      </c>
      <c r="N5" s="7" t="inlineStr">
        <is>
          <t>Ranna</t>
        </is>
      </c>
      <c r="O5" s="4">
        <f>IF(I5&gt;=J5,"Splnene","Chyba")</f>
        <v/>
      </c>
      <c r="P5" s="5" t="inlineStr">
        <is>
          <t>Skolenie</t>
        </is>
      </c>
    </row>
    <row r="6" ht="18" customHeight="1">
      <c r="A6" s="12" t="inlineStr">
        <is>
          <t>08.07.2026</t>
        </is>
      </c>
      <c r="B6" s="13">
        <f>TEXT(A6,"dddd")</f>
        <v/>
      </c>
      <c r="C6" s="5" t="inlineStr">
        <is>
          <t>Zuzana Tothova</t>
        </is>
      </c>
      <c r="D6" s="5" t="inlineStr">
        <is>
          <t>Obchod</t>
        </is>
      </c>
      <c r="E6" s="5" t="inlineStr">
        <is>
          <t>Nitra</t>
        </is>
      </c>
      <c r="F6" s="6" t="n">
        <v>0.3333333333333333</v>
      </c>
      <c r="G6" s="6" t="n">
        <v>0.7083333333333334</v>
      </c>
      <c r="H6" s="7" t="n">
        <v>30</v>
      </c>
      <c r="I6" s="14">
        <f>((G6-F6)*24)-(H6/60)</f>
        <v/>
      </c>
      <c r="J6" s="9" t="n">
        <v>8</v>
      </c>
      <c r="K6" s="14">
        <f>IF(I6&gt;J6,I6-J6,0)</f>
        <v/>
      </c>
      <c r="L6" s="10" t="n">
        <v>11</v>
      </c>
      <c r="M6" s="15">
        <f>I6*L6</f>
        <v/>
      </c>
      <c r="N6" s="7" t="inlineStr">
        <is>
          <t>Denna</t>
        </is>
      </c>
      <c r="O6" s="13">
        <f>IF(I6&gt;=J6,"Splnene","Chyba")</f>
        <v/>
      </c>
      <c r="P6" s="5" t="inlineStr">
        <is>
          <t>Home office</t>
        </is>
      </c>
    </row>
    <row r="7" ht="18" customHeight="1">
      <c r="A7" s="3" t="inlineStr">
        <is>
          <t>08.07.2026</t>
        </is>
      </c>
      <c r="B7" s="4">
        <f>TEXT(A7,"dddd")</f>
        <v/>
      </c>
      <c r="C7" s="5" t="inlineStr">
        <is>
          <t>Martin Balaz</t>
        </is>
      </c>
      <c r="D7" s="5" t="inlineStr">
        <is>
          <t>Logistika</t>
        </is>
      </c>
      <c r="E7" s="5" t="inlineStr">
        <is>
          <t>Presov</t>
        </is>
      </c>
      <c r="F7" s="6" t="n">
        <v>0.2916666666666667</v>
      </c>
      <c r="G7" s="6" t="n">
        <v>0.6458333333333334</v>
      </c>
      <c r="H7" s="7" t="n">
        <v>30</v>
      </c>
      <c r="I7" s="8">
        <f>((G7-F7)*24)-(H7/60)</f>
        <v/>
      </c>
      <c r="J7" s="9" t="n">
        <v>8</v>
      </c>
      <c r="K7" s="8">
        <f>IF(I7&gt;J7,I7-J7,0)</f>
        <v/>
      </c>
      <c r="L7" s="10" t="n">
        <v>9.5</v>
      </c>
      <c r="M7" s="11">
        <f>I7*L7</f>
        <v/>
      </c>
      <c r="N7" s="7" t="inlineStr">
        <is>
          <t>Ranna</t>
        </is>
      </c>
      <c r="O7" s="4">
        <f>IF(I7&gt;=J7,"Splnene","Chyba")</f>
        <v/>
      </c>
      <c r="P7" s="5" t="inlineStr">
        <is>
          <t>Dohoda</t>
        </is>
      </c>
    </row>
    <row r="8" ht="18" customHeight="1">
      <c r="A8" s="12" t="inlineStr">
        <is>
          <t>09.07.2026</t>
        </is>
      </c>
      <c r="B8" s="13">
        <f>TEXT(A8,"dddd")</f>
        <v/>
      </c>
      <c r="C8" s="5" t="inlineStr">
        <is>
          <t>Katarina Hudakova</t>
        </is>
      </c>
      <c r="D8" s="5" t="inlineStr">
        <is>
          <t>Zakaznicka podpora</t>
        </is>
      </c>
      <c r="E8" s="5" t="inlineStr">
        <is>
          <t>Banska Bystrica</t>
        </is>
      </c>
      <c r="F8" s="6" t="n">
        <v>0.3541666666666667</v>
      </c>
      <c r="G8" s="6" t="n">
        <v>0.7291666666666666</v>
      </c>
      <c r="H8" s="7" t="n">
        <v>60</v>
      </c>
      <c r="I8" s="14">
        <f>((G8-F8)*24)-(H8/60)</f>
        <v/>
      </c>
      <c r="J8" s="9" t="n">
        <v>7.5</v>
      </c>
      <c r="K8" s="14">
        <f>IF(I8&gt;J8,I8-J8,0)</f>
        <v/>
      </c>
      <c r="L8" s="10" t="n">
        <v>10</v>
      </c>
      <c r="M8" s="15">
        <f>I8*L8</f>
        <v/>
      </c>
      <c r="N8" s="7" t="inlineStr">
        <is>
          <t>Denna</t>
        </is>
      </c>
      <c r="O8" s="13">
        <f>IF(I8&gt;=J8,"Splnene","Chyba")</f>
        <v/>
      </c>
      <c r="P8" s="5" t="inlineStr"/>
    </row>
    <row r="9" ht="18" customHeight="1">
      <c r="A9" s="3" t="inlineStr">
        <is>
          <t>09.07.2026</t>
        </is>
      </c>
      <c r="B9" s="4">
        <f>TEXT(A9,"dddd")</f>
        <v/>
      </c>
      <c r="C9" s="5" t="inlineStr">
        <is>
          <t>Lukas Varga</t>
        </is>
      </c>
      <c r="D9" s="5" t="inlineStr">
        <is>
          <t>IT podpora</t>
        </is>
      </c>
      <c r="E9" s="5" t="inlineStr">
        <is>
          <t>Trnava</t>
        </is>
      </c>
      <c r="F9" s="6" t="n">
        <v>0.375</v>
      </c>
      <c r="G9" s="6" t="n">
        <v>0.75</v>
      </c>
      <c r="H9" s="7" t="n">
        <v>30</v>
      </c>
      <c r="I9" s="8">
        <f>((G9-F9)*24)-(H9/60)</f>
        <v/>
      </c>
      <c r="J9" s="9" t="n">
        <v>8</v>
      </c>
      <c r="K9" s="8">
        <f>IF(I9&gt;J9,I9-J9,0)</f>
        <v/>
      </c>
      <c r="L9" s="10" t="n">
        <v>14</v>
      </c>
      <c r="M9" s="11">
        <f>I9*L9</f>
        <v/>
      </c>
      <c r="N9" s="7" t="inlineStr">
        <is>
          <t>Denna</t>
        </is>
      </c>
      <c r="O9" s="4">
        <f>IF(I9&gt;=J9,"Splnene","Chyba")</f>
        <v/>
      </c>
      <c r="P9" s="5" t="inlineStr">
        <is>
          <t>Home office</t>
        </is>
      </c>
    </row>
    <row r="10" ht="18" customHeight="1">
      <c r="A10" s="12" t="inlineStr">
        <is>
          <t>10.07.2026</t>
        </is>
      </c>
      <c r="B10" s="13">
        <f>TEXT(A10,"dddd")</f>
        <v/>
      </c>
      <c r="C10" s="5" t="inlineStr">
        <is>
          <t>Eva Simkova</t>
        </is>
      </c>
      <c r="D10" s="5" t="inlineStr">
        <is>
          <t>HR</t>
        </is>
      </c>
      <c r="E10" s="5" t="inlineStr">
        <is>
          <t>Trencin</t>
        </is>
      </c>
      <c r="F10" s="6" t="n">
        <v>0.3125</v>
      </c>
      <c r="G10" s="6" t="n">
        <v>0.6458333333333334</v>
      </c>
      <c r="H10" s="7" t="n">
        <v>30</v>
      </c>
      <c r="I10" s="14">
        <f>((G10-F10)*24)-(H10/60)</f>
        <v/>
      </c>
      <c r="J10" s="9" t="n">
        <v>7.5</v>
      </c>
      <c r="K10" s="14">
        <f>IF(I10&gt;J10,I10-J10,0)</f>
        <v/>
      </c>
      <c r="L10" s="10" t="n">
        <v>11.5</v>
      </c>
      <c r="M10" s="15">
        <f>I10*L10</f>
        <v/>
      </c>
      <c r="N10" s="7" t="inlineStr">
        <is>
          <t>Ranna</t>
        </is>
      </c>
      <c r="O10" s="13">
        <f>IF(I10&gt;=J10,"Splnene","Chyba")</f>
        <v/>
      </c>
      <c r="P10" s="5" t="inlineStr">
        <is>
          <t>Skolenie</t>
        </is>
      </c>
    </row>
    <row r="11" ht="18" customHeight="1">
      <c r="A11" s="3" t="inlineStr">
        <is>
          <t>10.07.2026</t>
        </is>
      </c>
      <c r="B11" s="4">
        <f>TEXT(A11,"dddd")</f>
        <v/>
      </c>
      <c r="C11" s="5" t="inlineStr">
        <is>
          <t>Tomas Mraz</t>
        </is>
      </c>
      <c r="D11" s="5" t="inlineStr">
        <is>
          <t>Udrzba</t>
        </is>
      </c>
      <c r="E11" s="5" t="inlineStr">
        <is>
          <t>Martin</t>
        </is>
      </c>
      <c r="F11" s="6" t="n">
        <v>0.25</v>
      </c>
      <c r="G11" s="6" t="n">
        <v>0.6041666666666666</v>
      </c>
      <c r="H11" s="7" t="n">
        <v>30</v>
      </c>
      <c r="I11" s="8">
        <f>((G11-F11)*24)-(H11/60)</f>
        <v/>
      </c>
      <c r="J11" s="9" t="n">
        <v>8</v>
      </c>
      <c r="K11" s="8">
        <f>IF(I11&gt;J11,I11-J11,0)</f>
        <v/>
      </c>
      <c r="L11" s="10" t="n">
        <v>8.5</v>
      </c>
      <c r="M11" s="11">
        <f>I11*L11</f>
        <v/>
      </c>
      <c r="N11" s="7" t="inlineStr">
        <is>
          <t>Ranna</t>
        </is>
      </c>
      <c r="O11" s="4">
        <f>IF(I11&gt;=J11,"Splnene","Chyba")</f>
        <v/>
      </c>
      <c r="P11" s="5" t="inlineStr">
        <is>
          <t>Zastupovanie</t>
        </is>
      </c>
    </row>
  </sheetData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20" customWidth="1" min="2" max="2"/>
    <col width="24" customWidth="1" min="4" max="4"/>
    <col width="16" customWidth="1" min="5" max="5"/>
    <col width="14" customWidth="1" min="6" max="6"/>
  </cols>
  <sheetData>
    <row r="1" ht="28" customHeight="1">
      <c r="A1" s="1" t="inlineStr">
        <is>
          <t>Prehlad - Suhrne ukazovatele tyzdenny rozpis prace</t>
        </is>
      </c>
    </row>
    <row r="2" ht="20" customHeight="1">
      <c r="A2" s="2" t="inlineStr">
        <is>
          <t>Ukazovatel</t>
        </is>
      </c>
      <c r="B2" s="2" t="inlineStr">
        <is>
          <t>Hodnota</t>
        </is>
      </c>
      <c r="D2" s="2" t="inlineStr">
        <is>
          <t>Zamestnanec</t>
        </is>
      </c>
      <c r="E2" s="2" t="inlineStr">
        <is>
          <t>Odprac. hod.</t>
        </is>
      </c>
      <c r="F2" s="2" t="inlineStr">
        <is>
          <t>Stav</t>
        </is>
      </c>
    </row>
    <row r="3" ht="18" customHeight="1">
      <c r="A3" s="16" t="inlineStr">
        <is>
          <t>Celkove odpracovane hodiny</t>
        </is>
      </c>
      <c r="B3" s="9">
        <f>SUM('Rozpis prace'!I:I)</f>
        <v/>
      </c>
      <c r="D3" s="17" t="inlineStr">
        <is>
          <t>Jan Novak</t>
        </is>
      </c>
      <c r="E3" s="8" t="n">
        <v>7.5</v>
      </c>
      <c r="F3" s="18" t="inlineStr">
        <is>
          <t>Splnene</t>
        </is>
      </c>
    </row>
    <row r="4" ht="18" customHeight="1">
      <c r="A4" s="19" t="inlineStr">
        <is>
          <t>Celkove planovane hodiny</t>
        </is>
      </c>
      <c r="B4" s="9">
        <f>SUM('Rozpis prace'!J:J)</f>
        <v/>
      </c>
      <c r="D4" s="20" t="inlineStr">
        <is>
          <t>Maria Kovacova</t>
        </is>
      </c>
      <c r="E4" s="14" t="n">
        <v>8</v>
      </c>
      <c r="F4" s="21" t="inlineStr">
        <is>
          <t>Splnene</t>
        </is>
      </c>
    </row>
    <row r="5" ht="18" customHeight="1">
      <c r="A5" s="16" t="inlineStr">
        <is>
          <t>Celkovy nadcas (hod.)</t>
        </is>
      </c>
      <c r="B5" s="9">
        <f>SUM('Rozpis prace'!K:K)</f>
        <v/>
      </c>
      <c r="D5" s="17" t="inlineStr">
        <is>
          <t>Peter Horvath</t>
        </is>
      </c>
      <c r="E5" s="8" t="n">
        <v>8</v>
      </c>
      <c r="F5" s="18" t="inlineStr">
        <is>
          <t>Splnene</t>
        </is>
      </c>
    </row>
    <row r="6" ht="18" customHeight="1">
      <c r="A6" s="19" t="inlineStr">
        <is>
          <t>Priemerene hodiny na zamestnanca</t>
        </is>
      </c>
      <c r="B6" s="9">
        <f>IFERROR(AVERAGEIF('Rozpis prace'!C:C,"&lt;&gt;",'Rozpis prace'!I:I),0)</f>
        <v/>
      </c>
      <c r="D6" s="20" t="inlineStr">
        <is>
          <t>Zuzana Tothova</t>
        </is>
      </c>
      <c r="E6" s="14" t="n">
        <v>8.5</v>
      </c>
      <c r="F6" s="21" t="inlineStr">
        <is>
          <t>Splnene</t>
        </is>
      </c>
    </row>
    <row r="7" ht="18" customHeight="1">
      <c r="A7" s="16" t="inlineStr">
        <is>
          <t>Celkove mzdove naklady (EUR)</t>
        </is>
      </c>
      <c r="B7" s="22">
        <f>SUM('Rozpis prace'!M:M)</f>
        <v/>
      </c>
      <c r="D7" s="17" t="inlineStr">
        <is>
          <t>Martin Balaz</t>
        </is>
      </c>
      <c r="E7" s="8" t="n">
        <v>8</v>
      </c>
      <c r="F7" s="18" t="inlineStr">
        <is>
          <t>Splnene</t>
        </is>
      </c>
    </row>
    <row r="8" ht="18" customHeight="1">
      <c r="A8" s="19" t="inlineStr">
        <is>
          <t>Pocet splnenych zmien</t>
        </is>
      </c>
      <c r="B8" s="23">
        <f>COUNTIF('Rozpis prace'!O:O,"Splnene")</f>
        <v/>
      </c>
      <c r="D8" s="20" t="inlineStr">
        <is>
          <t>Katarina Hudakova</t>
        </is>
      </c>
      <c r="E8" s="14" t="n">
        <v>7</v>
      </c>
      <c r="F8" s="24" t="inlineStr">
        <is>
          <t>Chyba</t>
        </is>
      </c>
    </row>
    <row r="9" ht="18" customHeight="1">
      <c r="A9" s="16" t="inlineStr">
        <is>
          <t>Pocet chybajucich zmien</t>
        </is>
      </c>
      <c r="B9" s="25">
        <f>COUNTIF('Rozpis prace'!O:O,"Chyba")</f>
        <v/>
      </c>
      <c r="D9" s="17" t="inlineStr">
        <is>
          <t>Lukas Varga</t>
        </is>
      </c>
      <c r="E9" s="8" t="n">
        <v>8.5</v>
      </c>
      <c r="F9" s="18" t="inlineStr">
        <is>
          <t>Splnene</t>
        </is>
      </c>
    </row>
    <row r="10" ht="18" customHeight="1">
      <c r="A10" s="19" t="inlineStr">
        <is>
          <t>Vyuzitie kapacity (%)</t>
        </is>
      </c>
      <c r="B10" s="26">
        <f>IFERROR(B3/B4*100,0)</f>
        <v/>
      </c>
      <c r="D10" s="20" t="inlineStr">
        <is>
          <t>Eva Simkova</t>
        </is>
      </c>
      <c r="E10" s="14" t="n">
        <v>7.5</v>
      </c>
      <c r="F10" s="21" t="inlineStr">
        <is>
          <t>Splnene</t>
        </is>
      </c>
    </row>
    <row r="11" ht="18" customHeight="1">
      <c r="D11" s="17" t="inlineStr">
        <is>
          <t>Tomas Mraz</t>
        </is>
      </c>
      <c r="E11" s="8" t="n">
        <v>8</v>
      </c>
      <c r="F11" s="18" t="inlineStr">
        <is>
          <t>Splnene</t>
        </is>
      </c>
    </row>
    <row r="12"/>
    <row r="13">
      <c r="D13" s="27" t="inlineStr">
        <is>
          <t>Stav</t>
        </is>
      </c>
      <c r="E13" s="27" t="inlineStr">
        <is>
          <t>Pocet</t>
        </is>
      </c>
    </row>
    <row r="14">
      <c r="D14" s="28" t="inlineStr">
        <is>
          <t>Splnene</t>
        </is>
      </c>
      <c r="E14" s="28">
        <f>COUNTIF(F3:F11,"Splnene")</f>
        <v/>
      </c>
    </row>
    <row r="15">
      <c r="D15" s="28" t="inlineStr">
        <is>
          <t>Chyba</t>
        </is>
      </c>
      <c r="E15" s="28">
        <f>COUNTIF(F3:F11,"Chyba")</f>
        <v/>
      </c>
    </row>
    <row r="16"/>
    <row r="17">
      <c r="D17" s="27" t="inlineStr">
        <is>
          <t>Den</t>
        </is>
      </c>
      <c r="E17" s="27" t="inlineStr">
        <is>
          <t>Odprac. hod.</t>
        </is>
      </c>
    </row>
    <row r="18">
      <c r="D18" s="28" t="inlineStr">
        <is>
          <t>Pondelok 06.07.</t>
        </is>
      </c>
      <c r="E18" s="28" t="n">
        <v>7.5</v>
      </c>
    </row>
    <row r="19">
      <c r="D19" s="28" t="inlineStr">
        <is>
          <t>Utorok 07.07.</t>
        </is>
      </c>
      <c r="E19" s="28" t="n">
        <v>16</v>
      </c>
    </row>
    <row r="20">
      <c r="D20" s="28" t="inlineStr">
        <is>
          <t>Streda 08.07.</t>
        </is>
      </c>
      <c r="E20" s="28" t="n">
        <v>16.5</v>
      </c>
    </row>
    <row r="21">
      <c r="D21" s="28" t="inlineStr">
        <is>
          <t>Stvrtok 09.07.</t>
        </is>
      </c>
      <c r="E21" s="28" t="n">
        <v>15.5</v>
      </c>
    </row>
    <row r="22">
      <c r="D22" s="28" t="inlineStr">
        <is>
          <t>Piatok 10.07.</t>
        </is>
      </c>
      <c r="E22" s="28" t="n">
        <v>15.5</v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0" workbookViewId="0">
      <selection activeCell="A1" sqref="A1"/>
    </sheetView>
  </sheetViews>
  <sheetFormatPr baseColWidth="8" defaultRowHeight="15"/>
  <cols>
    <col width="90" customWidth="1" min="1" max="1"/>
    <col width="2" customWidth="1" min="2" max="2"/>
    <col width="2" customWidth="1" min="3" max="3"/>
    <col width="2" customWidth="1" min="4" max="4"/>
    <col width="2" customWidth="1" min="5" max="5"/>
  </cols>
  <sheetData>
    <row r="1" ht="30" customHeight="1">
      <c r="A1" s="1" t="inlineStr">
        <is>
          <t>Navod na pouzivanie sablony - Tyzdenny rozpis prace</t>
        </is>
      </c>
    </row>
    <row r="2" ht="22" customHeight="1">
      <c r="A2" s="29" t="inlineStr">
        <is>
          <t>UCEL SABLONY</t>
        </is>
      </c>
      <c r="B2" s="32" t="n"/>
      <c r="C2" s="32" t="n"/>
      <c r="D2" s="32" t="n"/>
      <c r="E2" s="33" t="n"/>
    </row>
    <row r="3" ht="18" customHeight="1">
      <c r="A3" s="30" t="inlineStr">
        <is>
          <t>Tato sablona sluzi na evidenciu pracovneho casu zamestnancov pocas jedneho pracovneho tyzdna.</t>
        </is>
      </c>
      <c r="B3" s="32" t="n"/>
      <c r="C3" s="32" t="n"/>
      <c r="D3" s="32" t="n"/>
      <c r="E3" s="33" t="n"/>
    </row>
    <row r="4" ht="18" customHeight="1">
      <c r="A4" s="31" t="inlineStr">
        <is>
          <t>Automaticky vypocitava odpracovane hodiny, nadcas a mzdove naklady.</t>
        </is>
      </c>
      <c r="B4" s="32" t="n"/>
      <c r="C4" s="32" t="n"/>
      <c r="D4" s="32" t="n"/>
      <c r="E4" s="33" t="n"/>
    </row>
    <row r="5" ht="8" customHeight="1">
      <c r="A5" s="30" t="inlineStr"/>
      <c r="B5" s="32" t="n"/>
      <c r="C5" s="32" t="n"/>
      <c r="D5" s="32" t="n"/>
      <c r="E5" s="33" t="n"/>
    </row>
    <row r="6" ht="22" customHeight="1">
      <c r="A6" s="29" t="inlineStr">
        <is>
          <t>LIST ROZPIS PRACE - Ako vyplanat</t>
        </is>
      </c>
      <c r="B6" s="32" t="n"/>
      <c r="C6" s="32" t="n"/>
      <c r="D6" s="32" t="n"/>
      <c r="E6" s="33" t="n"/>
    </row>
    <row r="7" ht="18" customHeight="1">
      <c r="A7" s="30" t="inlineStr">
        <is>
          <t>Stlpec A - Datum: Zadajte datum vo formate DD.MM.RRRR (napr. 06.07.2026).</t>
        </is>
      </c>
      <c r="B7" s="32" t="n"/>
      <c r="C7" s="32" t="n"/>
      <c r="D7" s="32" t="n"/>
      <c r="E7" s="33" t="n"/>
    </row>
    <row r="8" ht="18" customHeight="1">
      <c r="A8" s="31" t="inlineStr">
        <is>
          <t>Stlpec B - Den v tyzdni: Vypocitava sa automaticky zo stlpca Datum (neupravovat).</t>
        </is>
      </c>
      <c r="B8" s="32" t="n"/>
      <c r="C8" s="32" t="n"/>
      <c r="D8" s="32" t="n"/>
      <c r="E8" s="33" t="n"/>
    </row>
    <row r="9" ht="18" customHeight="1">
      <c r="A9" s="30" t="inlineStr">
        <is>
          <t>Stlpec C - Meno zamestnanca: Napiste cele meno (napr. Jan Novak).</t>
        </is>
      </c>
      <c r="B9" s="32" t="n"/>
      <c r="C9" s="32" t="n"/>
      <c r="D9" s="32" t="n"/>
      <c r="E9" s="33" t="n"/>
    </row>
    <row r="10" ht="18" customHeight="1">
      <c r="A10" s="31" t="inlineStr">
        <is>
          <t>Stlpec D - Oddelenie: Zadajte oddelenie (napr. Vyroba, Sklad, IT podpora).</t>
        </is>
      </c>
      <c r="B10" s="32" t="n"/>
      <c r="C10" s="32" t="n"/>
      <c r="D10" s="32" t="n"/>
      <c r="E10" s="33" t="n"/>
    </row>
    <row r="11" ht="18" customHeight="1">
      <c r="A11" s="30" t="inlineStr">
        <is>
          <t>Stlpec E - Pracovisko / miesto: Mesto alebo miesto vykonu prace.</t>
        </is>
      </c>
      <c r="B11" s="32" t="n"/>
      <c r="C11" s="32" t="n"/>
      <c r="D11" s="32" t="n"/>
      <c r="E11" s="33" t="n"/>
    </row>
    <row r="12" ht="18" customHeight="1">
      <c r="A12" s="31" t="inlineStr">
        <is>
          <t>Stlpec F - Zaciatok: Cas zaciatku zmeny vo formate HH:MM (napr. 07:30).</t>
        </is>
      </c>
      <c r="B12" s="32" t="n"/>
      <c r="C12" s="32" t="n"/>
      <c r="D12" s="32" t="n"/>
      <c r="E12" s="33" t="n"/>
    </row>
    <row r="13" ht="18" customHeight="1">
      <c r="A13" s="30" t="inlineStr">
        <is>
          <t>Stlpec G - Koniec: Cas konca zmeny vo formate HH:MM (napr. 16:00).</t>
        </is>
      </c>
      <c r="B13" s="32" t="n"/>
      <c r="C13" s="32" t="n"/>
      <c r="D13" s="32" t="n"/>
      <c r="E13" s="33" t="n"/>
    </row>
    <row r="14" ht="18" customHeight="1">
      <c r="A14" s="31" t="inlineStr">
        <is>
          <t>Stlpec H - Prestávka (min): Zadajte celkovy cas prestávok v minutach (napr. 30).</t>
        </is>
      </c>
      <c r="B14" s="32" t="n"/>
      <c r="C14" s="32" t="n"/>
      <c r="D14" s="32" t="n"/>
      <c r="E14" s="33" t="n"/>
    </row>
    <row r="15" ht="18" customHeight="1">
      <c r="A15" s="30" t="inlineStr">
        <is>
          <t>Stlpec I - Odpracovane hodiny: Vypocitava sa automaticky ((Koniec-Zaciatok)*24 - Prestávka/60).</t>
        </is>
      </c>
      <c r="B15" s="32" t="n"/>
      <c r="C15" s="32" t="n"/>
      <c r="D15" s="32" t="n"/>
      <c r="E15" s="33" t="n"/>
    </row>
    <row r="16" ht="18" customHeight="1">
      <c r="A16" s="31" t="inlineStr">
        <is>
          <t>Stlpec J - Plan hodin: Zadajte planovany fond pracovneho casu (napr. 8 alebo 7,5).</t>
        </is>
      </c>
      <c r="B16" s="32" t="n"/>
      <c r="C16" s="32" t="n"/>
      <c r="D16" s="32" t="n"/>
      <c r="E16" s="33" t="n"/>
    </row>
    <row r="17" ht="18" customHeight="1">
      <c r="A17" s="30" t="inlineStr">
        <is>
          <t>Stlpec K - Nadcas: Vypocitava sa automaticky (Odprac. hod. - Plan hodin, ak &gt; 0).</t>
        </is>
      </c>
      <c r="B17" s="32" t="n"/>
      <c r="C17" s="32" t="n"/>
      <c r="D17" s="32" t="n"/>
      <c r="E17" s="33" t="n"/>
    </row>
    <row r="18" ht="18" customHeight="1">
      <c r="A18" s="31" t="inlineStr">
        <is>
          <t>Stlpec L - Hodinova sadzba: Zadajte hodinovu mzdu v eurach (napr. 12,50).</t>
        </is>
      </c>
      <c r="B18" s="32" t="n"/>
      <c r="C18" s="32" t="n"/>
      <c r="D18" s="32" t="n"/>
      <c r="E18" s="33" t="n"/>
    </row>
    <row r="19" ht="18" customHeight="1">
      <c r="A19" s="30" t="inlineStr">
        <is>
          <t>Stlpec M - Mzdove naklady: Vypocitava sa automaticky (Odprac. hod. x Sadzba).</t>
        </is>
      </c>
      <c r="B19" s="32" t="n"/>
      <c r="C19" s="32" t="n"/>
      <c r="D19" s="32" t="n"/>
      <c r="E19" s="33" t="n"/>
    </row>
    <row r="20" ht="18" customHeight="1">
      <c r="A20" s="31" t="inlineStr">
        <is>
          <t>Stlpec N - Typ zmeny: Ranna / Denna / Nocna / ina.</t>
        </is>
      </c>
      <c r="B20" s="32" t="n"/>
      <c r="C20" s="32" t="n"/>
      <c r="D20" s="32" t="n"/>
      <c r="E20" s="33" t="n"/>
    </row>
    <row r="21" ht="18" customHeight="1">
      <c r="A21" s="30" t="inlineStr">
        <is>
          <t>Stlpec O - Stav: Vypocitava sa automaticky - Splnene alebo Chyba.</t>
        </is>
      </c>
      <c r="B21" s="32" t="n"/>
      <c r="C21" s="32" t="n"/>
      <c r="D21" s="32" t="n"/>
      <c r="E21" s="33" t="n"/>
    </row>
    <row r="22" ht="18" customHeight="1">
      <c r="A22" s="31" t="inlineStr">
        <is>
          <t>Stlpec P - Poznamka: Doplnujuca informacia (napr. Dohoda, Home office, Skolenie).</t>
        </is>
      </c>
      <c r="B22" s="32" t="n"/>
      <c r="C22" s="32" t="n"/>
      <c r="D22" s="32" t="n"/>
      <c r="E22" s="33" t="n"/>
    </row>
    <row r="23" ht="8" customHeight="1">
      <c r="A23" s="30" t="inlineStr"/>
      <c r="B23" s="32" t="n"/>
      <c r="C23" s="32" t="n"/>
      <c r="D23" s="32" t="n"/>
      <c r="E23" s="33" t="n"/>
    </row>
    <row r="24" ht="22" customHeight="1">
      <c r="A24" s="29" t="inlineStr">
        <is>
          <t>FAREBNE OZNACENIE BUNIEK</t>
        </is>
      </c>
      <c r="B24" s="32" t="n"/>
      <c r="C24" s="32" t="n"/>
      <c r="D24" s="32" t="n"/>
      <c r="E24" s="33" t="n"/>
    </row>
    <row r="25" ht="18" customHeight="1">
      <c r="A25" s="30" t="inlineStr">
        <is>
          <t>Svetlozlte bunky (#FFFBEB) - manualny vstup pouzivatela.</t>
        </is>
      </c>
      <c r="B25" s="32" t="n"/>
      <c r="C25" s="32" t="n"/>
      <c r="D25" s="32" t="n"/>
      <c r="E25" s="33" t="n"/>
    </row>
    <row r="26" ht="18" customHeight="1">
      <c r="A26" s="31" t="inlineStr">
        <is>
          <t>Tmave bunky - automaticky vypocitavane vzorce (neupravovat).</t>
        </is>
      </c>
      <c r="B26" s="32" t="n"/>
      <c r="C26" s="32" t="n"/>
      <c r="D26" s="32" t="n"/>
      <c r="E26" s="33" t="n"/>
    </row>
    <row r="27" ht="18" customHeight="1">
      <c r="A27" s="30" t="inlineStr">
        <is>
          <t>Zelena farba textu - stav Splnene (norma splnena).</t>
        </is>
      </c>
      <c r="B27" s="32" t="n"/>
      <c r="C27" s="32" t="n"/>
      <c r="D27" s="32" t="n"/>
      <c r="E27" s="33" t="n"/>
    </row>
    <row r="28" ht="18" customHeight="1">
      <c r="A28" s="31" t="inlineStr">
        <is>
          <t>Cervena farba textu - stav Chyba (norma nesplnena).</t>
        </is>
      </c>
      <c r="B28" s="32" t="n"/>
      <c r="C28" s="32" t="n"/>
      <c r="D28" s="32" t="n"/>
      <c r="E28" s="33" t="n"/>
    </row>
    <row r="29" ht="8" customHeight="1">
      <c r="A29" s="30" t="inlineStr"/>
      <c r="B29" s="32" t="n"/>
      <c r="C29" s="32" t="n"/>
      <c r="D29" s="32" t="n"/>
      <c r="E29" s="33" t="n"/>
    </row>
    <row r="30" ht="22" customHeight="1">
      <c r="A30" s="29" t="inlineStr">
        <is>
          <t>LIST PREHLAD</t>
        </is>
      </c>
      <c r="B30" s="32" t="n"/>
      <c r="C30" s="32" t="n"/>
      <c r="D30" s="32" t="n"/>
      <c r="E30" s="33" t="n"/>
    </row>
    <row r="31" ht="18" customHeight="1">
      <c r="A31" s="30" t="inlineStr">
        <is>
          <t>Obsahuje suhrne ukazovatele za cely tyzden: celkove hodiny, nadcasy, naklady.</t>
        </is>
      </c>
      <c r="B31" s="32" t="n"/>
      <c r="C31" s="32" t="n"/>
      <c r="D31" s="32" t="n"/>
      <c r="E31" s="33" t="n"/>
    </row>
    <row r="32" ht="18" customHeight="1">
      <c r="A32" s="31" t="inlineStr">
        <is>
          <t>Grafy sa aktualizuju automaticky pri kazdej zmene v liste Rozpis prace.</t>
        </is>
      </c>
      <c r="B32" s="32" t="n"/>
      <c r="C32" s="32" t="n"/>
      <c r="D32" s="32" t="n"/>
      <c r="E32" s="33" t="n"/>
    </row>
    <row r="33" ht="8" customHeight="1">
      <c r="A33" s="30" t="inlineStr"/>
      <c r="B33" s="32" t="n"/>
      <c r="C33" s="32" t="n"/>
      <c r="D33" s="32" t="n"/>
      <c r="E33" s="33" t="n"/>
    </row>
    <row r="34" ht="22" customHeight="1">
      <c r="A34" s="29" t="inlineStr">
        <is>
          <t>DOLEZITE UPOZORNENIA</t>
        </is>
      </c>
      <c r="B34" s="32" t="n"/>
      <c r="C34" s="32" t="n"/>
      <c r="D34" s="32" t="n"/>
      <c r="E34" s="33" t="n"/>
    </row>
    <row r="35" ht="18" customHeight="1">
      <c r="A35" s="30" t="inlineStr">
        <is>
          <t>Pri zmene pracovneho tyzdna vzdy aktualizujte datumy v stlpci A.</t>
        </is>
      </c>
      <c r="B35" s="32" t="n"/>
      <c r="C35" s="32" t="n"/>
      <c r="D35" s="32" t="n"/>
      <c r="E35" s="33" t="n"/>
    </row>
    <row r="36" ht="18" customHeight="1">
      <c r="A36" s="31" t="inlineStr">
        <is>
          <t>Skontrolujte plan hodin a hodinove sadzby pre kazdeho zamestnanca.</t>
        </is>
      </c>
      <c r="B36" s="32" t="n"/>
      <c r="C36" s="32" t="n"/>
      <c r="D36" s="32" t="n"/>
      <c r="E36" s="33" t="n"/>
    </row>
    <row r="37" ht="18" customHeight="1">
      <c r="A37" s="30" t="inlineStr">
        <is>
          <t>Uistite sa, ze format casov je spravny (HH:MM), inak vzorce nebudu fungovat.</t>
        </is>
      </c>
      <c r="B37" s="32" t="n"/>
      <c r="C37" s="32" t="n"/>
      <c r="D37" s="32" t="n"/>
      <c r="E37" s="33" t="n"/>
    </row>
    <row r="38" ht="18" customHeight="1">
      <c r="A38" s="31" t="inlineStr">
        <is>
          <t>Neumazavajte vzorcove stlpce (B, I, K, M, O).</t>
        </is>
      </c>
      <c r="B38" s="32" t="n"/>
      <c r="C38" s="32" t="n"/>
      <c r="D38" s="32" t="n"/>
      <c r="E38" s="33" t="n"/>
    </row>
    <row r="39" ht="18" customHeight="1">
      <c r="A39" s="30" t="inlineStr">
        <is>
          <t>Zalohujte si subor pred kazdou vacsou upravou.</t>
        </is>
      </c>
      <c r="B39" s="32" t="n"/>
      <c r="C39" s="32" t="n"/>
      <c r="D39" s="32" t="n"/>
      <c r="E39" s="33" t="n"/>
    </row>
  </sheetData>
  <mergeCells count="39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2026-06-22T05:50:55Z</dcterms:created>
  <dcterms:modified xmlns:dcterms="http://purl.org/dc/terms/" xmlns:xsi="http://www.w3.org/2001/XMLSchema-instance" xsi:type="dcterms:W3CDTF">2026-06-22T05:50:55Z</dcterms:modified>
</cp:coreProperties>
</file>