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zdy 2026" sheetId="1" state="visible" r:id="rId1"/>
    <sheet xmlns:r="http://schemas.openxmlformats.org/officeDocument/2006/relationships" name="Prehľad miezd" sheetId="2" state="visible" r:id="rId2"/>
    <sheet xmlns:r="http://schemas.openxmlformats.org/officeDocument/2006/relationships" name="Pokyny" sheetId="3" state="visible" r:id="rId3"/>
  </sheets>
  <definedNames>
    <definedName name="_xlnm._FilterDatabase" localSheetId="0" hidden="1">'Mzdy 2026'!$A$12:$X$112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,00%"/>
    <numFmt numFmtId="165" formatCode="# ##0,00 &quot;€&quot;"/>
    <numFmt numFmtId="166" formatCode="DD.MM.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CCFBF1"/>
      </patternFill>
    </fill>
    <fill>
      <patternFill patternType="solid">
        <fgColor rgb="00F0FDF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164" fontId="2" fillId="7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65" fontId="2" fillId="7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165" fontId="2" fillId="7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2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Hrubá a čistá mzda podľa zamestnanca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'Mzdy 2026'!L12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'Mzdy 2026'!$B$13:$B$112</f>
            </numRef>
          </cat>
          <val>
            <numRef>
              <f>'Mzdy 2026'!$L$13:$L$112</f>
            </numRef>
          </val>
        </ser>
        <ser>
          <idx val="1"/>
          <order val="1"/>
          <tx>
            <strRef>
              <f>'Mzdy 2026'!T12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'Mzdy 2026'!$B$13:$B$112</f>
            </numRef>
          </cat>
          <val>
            <numRef>
              <f>'Mzdy 2026'!$T$13:$T$112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Zamestnanec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Suma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Podiel mzdových nákladov</a:t>
            </a:r>
          </a:p>
        </rich>
      </tx>
    </title>
    <plotArea>
      <pieChart>
        <varyColors val="1"/>
        <ser>
          <idx val="0"/>
          <order val="0"/>
          <tx>
            <strRef>
              <f>'Prehľad miezd'!B11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'Prehľad miezd'!$A$12:$A$15</f>
            </numRef>
          </cat>
          <val>
            <numRef>
              <f>'Prehľad miezd'!$B$12:$B$15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Celková cena práce podľa mesta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 miezd'!J11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'Prehľad miezd'!$H$12:$H$20</f>
            </numRef>
          </cat>
          <val>
            <numRef>
              <f>'Prehľad miezd'!$J$12:$J$20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Suma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11</col>
      <colOff>0</colOff>
      <row>2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20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37</row>
      <rowOff>0</rowOff>
    </from>
    <ext cx="79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28" customWidth="1" min="3" max="3"/>
    <col width="19" customWidth="1" min="4" max="4"/>
    <col width="20" customWidth="1" min="5" max="5"/>
    <col width="15" customWidth="1" min="6" max="6"/>
    <col width="17" customWidth="1" min="7" max="7"/>
    <col width="17" customWidth="1" min="8" max="8"/>
    <col width="17" customWidth="1" min="9" max="9"/>
    <col width="24" customWidth="1" min="10" max="10"/>
    <col width="17" customWidth="1" min="11" max="11"/>
    <col width="17" customWidth="1" min="12" max="12"/>
    <col width="17" customWidth="1" min="13" max="13"/>
    <col width="17" customWidth="1" min="14" max="14"/>
    <col width="22" customWidth="1" min="15" max="15"/>
    <col width="17" customWidth="1" min="16" max="16"/>
    <col width="17" customWidth="1" min="17" max="17"/>
    <col width="17" customWidth="1" min="18" max="18"/>
    <col width="17" customWidth="1" min="19" max="19"/>
    <col width="17" customWidth="1" min="20" max="20"/>
    <col width="17" customWidth="1" min="21" max="21"/>
    <col width="17" customWidth="1" min="22" max="22"/>
    <col width="17" customWidth="1" min="23" max="23"/>
    <col width="18" customWidth="1" min="24" max="24"/>
  </cols>
  <sheetData>
    <row r="1" ht="27" customHeight="1">
      <c r="A1" s="1" t="inlineStr">
        <is>
          <t>Výplatná páska – mesačné mzdy za obdobie 08/2026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4" t="n"/>
      <c r="Q1" s="24" t="n"/>
      <c r="R1" s="24" t="n"/>
      <c r="S1" s="24" t="n"/>
      <c r="T1" s="24" t="n"/>
      <c r="U1" s="24" t="n"/>
      <c r="V1" s="24" t="n"/>
      <c r="W1" s="24" t="n"/>
      <c r="X1" s="25" t="n"/>
    </row>
    <row r="2">
      <c r="A2" s="2" t="inlineStr">
        <is>
          <t>Sociálne odvody zamestnanca</t>
        </is>
      </c>
      <c r="B2" s="3" t="n">
        <v>0.094</v>
      </c>
      <c r="D2" s="4" t="inlineStr">
        <is>
          <t>Sadzba</t>
        </is>
      </c>
      <c r="E2" s="4" t="inlineStr">
        <is>
          <t>Hodnota</t>
        </is>
      </c>
      <c r="F2" s="4" t="inlineStr">
        <is>
          <t>Overená hodnota</t>
        </is>
      </c>
    </row>
    <row r="3">
      <c r="A3" s="2" t="inlineStr">
        <is>
          <t>Zdravotné odvody zamestnanca</t>
        </is>
      </c>
      <c r="B3" s="3" t="n">
        <v>0.04</v>
      </c>
      <c r="D3" s="5" t="inlineStr">
        <is>
          <t>Sociálne odvody zamestnanca</t>
        </is>
      </c>
      <c r="E3" s="6">
        <f>'Mzdy 2026'!$B$2</f>
        <v/>
      </c>
      <c r="F3" s="6">
        <f>IFERROR(VLOOKUP('Mzdy 2026'!D3,'Mzdy 2026'!$D$3:$E$7,2,FALSE),0)</f>
        <v/>
      </c>
    </row>
    <row r="4">
      <c r="A4" s="2" t="inlineStr">
        <is>
          <t>Sociálne odvody zamestnávateľa</t>
        </is>
      </c>
      <c r="B4" s="3" t="n">
        <v>0.252</v>
      </c>
      <c r="D4" s="5" t="inlineStr">
        <is>
          <t>Zdravotné odvody zamestnanca</t>
        </is>
      </c>
      <c r="E4" s="6">
        <f>'Mzdy 2026'!$B$3</f>
        <v/>
      </c>
      <c r="F4" s="6">
        <f>IFERROR(VLOOKUP('Mzdy 2026'!D4,'Mzdy 2026'!$D$3:$E$7,2,FALSE),0)</f>
        <v/>
      </c>
    </row>
    <row r="5">
      <c r="A5" s="2" t="inlineStr">
        <is>
          <t>Zdravotné odvody zamestnávateľa</t>
        </is>
      </c>
      <c r="B5" s="3" t="n">
        <v>0.11</v>
      </c>
      <c r="D5" s="5" t="inlineStr">
        <is>
          <t>Sociálne odvody zamestnávateľa</t>
        </is>
      </c>
      <c r="E5" s="6">
        <f>'Mzdy 2026'!$B$4</f>
        <v/>
      </c>
      <c r="F5" s="6">
        <f>IFERROR(VLOOKUP('Mzdy 2026'!D5,'Mzdy 2026'!$D$3:$E$7,2,FALSE),0)</f>
        <v/>
      </c>
    </row>
    <row r="6">
      <c r="A6" s="2" t="inlineStr">
        <is>
          <t>Preddavok na daň</t>
        </is>
      </c>
      <c r="B6" s="3" t="n">
        <v>0.19</v>
      </c>
      <c r="D6" s="5" t="inlineStr">
        <is>
          <t>Zdravotné odvody zamestnávateľa</t>
        </is>
      </c>
      <c r="E6" s="6">
        <f>'Mzdy 2026'!$B$5</f>
        <v/>
      </c>
      <c r="F6" s="6">
        <f>IFERROR(VLOOKUP('Mzdy 2026'!D6,'Mzdy 2026'!$D$3:$E$7,2,FALSE),0)</f>
        <v/>
      </c>
    </row>
    <row r="7">
      <c r="A7" s="2" t="inlineStr">
        <is>
          <t>Nezdaniteľná časť mesačne</t>
        </is>
      </c>
      <c r="B7" s="7" t="n">
        <v>497.23</v>
      </c>
      <c r="D7" s="5" t="inlineStr">
        <is>
          <t>Preddavok na daň</t>
        </is>
      </c>
      <c r="E7" s="6">
        <f>'Mzdy 2026'!$B$6</f>
        <v/>
      </c>
      <c r="F7" s="6">
        <f>IFERROR(VLOOKUP('Mzdy 2026'!D7,'Mzdy 2026'!$D$3:$E$7,2,FALSE),0)</f>
        <v/>
      </c>
    </row>
    <row r="8">
      <c r="A8" s="2" t="inlineStr">
        <is>
          <t>Dátum výplaty</t>
        </is>
      </c>
      <c r="B8" s="26" t="n">
        <v>46280</v>
      </c>
    </row>
    <row r="9"/>
    <row r="10">
      <c r="A10" s="2" t="inlineStr">
        <is>
          <t>Počet miezd na vyplatenie</t>
        </is>
      </c>
      <c r="B10" s="9">
        <f>COUNTIF('Mzdy 2026'!$X$13:$X$112,"Na vyplatenie")</f>
        <v/>
      </c>
    </row>
    <row r="11"/>
    <row r="12">
      <c r="A12" s="10" t="inlineStr">
        <is>
          <t>Obdobie</t>
        </is>
      </c>
      <c r="B12" s="10" t="inlineStr">
        <is>
          <t>Meno a priezvisko</t>
        </is>
      </c>
      <c r="C12" s="10" t="inlineStr">
        <is>
          <t>Pracovná pozícia</t>
        </is>
      </c>
      <c r="D12" s="10" t="inlineStr">
        <is>
          <t>Mesto</t>
        </is>
      </c>
      <c r="E12" s="10" t="inlineStr">
        <is>
          <t>IČO zamestnávateľa</t>
        </is>
      </c>
      <c r="F12" s="10" t="inlineStr">
        <is>
          <t>Osobné číslo</t>
        </is>
      </c>
      <c r="G12" s="10" t="inlineStr">
        <is>
          <t>Hrubá mzda</t>
        </is>
      </c>
      <c r="H12" s="10" t="inlineStr">
        <is>
          <t>Odmeny a príplatky</t>
        </is>
      </c>
      <c r="I12" s="10" t="inlineStr">
        <is>
          <t>Náhrada mzdy</t>
        </is>
      </c>
      <c r="J12" s="10" t="inlineStr">
        <is>
          <t>Stravné – príspevok zamestnávateľa</t>
        </is>
      </c>
      <c r="K12" s="10" t="inlineStr">
        <is>
          <t>Nepeňažný príjem</t>
        </is>
      </c>
      <c r="L12" s="10" t="inlineStr">
        <is>
          <t>Celkový hrubý príjem</t>
        </is>
      </c>
      <c r="M12" s="10" t="inlineStr">
        <is>
          <t>Sociálne odvody zamestnanca</t>
        </is>
      </c>
      <c r="N12" s="10" t="inlineStr">
        <is>
          <t>Zdravotné odvody zamestnanca</t>
        </is>
      </c>
      <c r="O12" s="10" t="inlineStr">
        <is>
          <t>Nezdaniteľná časť základu dane</t>
        </is>
      </c>
      <c r="P12" s="10" t="inlineStr">
        <is>
          <t>Základ dane</t>
        </is>
      </c>
      <c r="Q12" s="10" t="inlineStr">
        <is>
          <t>Preddavok na daň</t>
        </is>
      </c>
      <c r="R12" s="10" t="inlineStr">
        <is>
          <t>Daňový bonus</t>
        </is>
      </c>
      <c r="S12" s="10" t="inlineStr">
        <is>
          <t>Zrážky zo mzdy</t>
        </is>
      </c>
      <c r="T12" s="10" t="inlineStr">
        <is>
          <t>Čistá mzda</t>
        </is>
      </c>
      <c r="U12" s="10" t="inlineStr">
        <is>
          <t>Sociálne odvody zamestnávateľa</t>
        </is>
      </c>
      <c r="V12" s="10" t="inlineStr">
        <is>
          <t>Zdravotné odvody zamestnávateľa</t>
        </is>
      </c>
      <c r="W12" s="10" t="inlineStr">
        <is>
          <t>Celková cena práce</t>
        </is>
      </c>
      <c r="X12" s="10" t="inlineStr">
        <is>
          <t>Stav výplaty</t>
        </is>
      </c>
    </row>
    <row r="13">
      <c r="A13" s="11" t="inlineStr">
        <is>
          <t>08/2026</t>
        </is>
      </c>
      <c r="B13" s="12" t="inlineStr">
        <is>
          <t>Ján Novák</t>
        </is>
      </c>
      <c r="C13" s="12" t="inlineStr">
        <is>
          <t>účtovník</t>
        </is>
      </c>
      <c r="D13" s="12" t="inlineStr">
        <is>
          <t>Bratislava</t>
        </is>
      </c>
      <c r="E13" s="11" t="inlineStr">
        <is>
          <t>51234567</t>
        </is>
      </c>
      <c r="F13" s="11" t="inlineStr">
        <is>
          <t>2026001</t>
        </is>
      </c>
      <c r="G13" s="7" t="n">
        <v>1650</v>
      </c>
      <c r="H13" s="7" t="n">
        <v>0</v>
      </c>
      <c r="I13" s="7" t="n">
        <v>0</v>
      </c>
      <c r="J13" s="7" t="n">
        <v>110</v>
      </c>
      <c r="K13" s="7" t="n">
        <v>0</v>
      </c>
      <c r="L13" s="13">
        <f>IF($A13="","",SUM(G13:K13))</f>
        <v/>
      </c>
      <c r="M13" s="13">
        <f>IF($A13="","",L13*'Mzdy 2026'!$B$2)</f>
        <v/>
      </c>
      <c r="N13" s="13">
        <f>IF($A13="","",L13*'Mzdy 2026'!$B$3)</f>
        <v/>
      </c>
      <c r="O13" s="13">
        <f>IF($A13="","",'Mzdy 2026'!$B$7)</f>
        <v/>
      </c>
      <c r="P13" s="13">
        <f>IF($A13="","",MAX(0,L13-M13-N13))</f>
        <v/>
      </c>
      <c r="Q13" s="13">
        <f>IF($A13="","",MAX(0,(P13-O13)*'Mzdy 2026'!$B$6-R13))</f>
        <v/>
      </c>
      <c r="R13" s="7" t="n">
        <v>0</v>
      </c>
      <c r="S13" s="7" t="n">
        <v>0</v>
      </c>
      <c r="T13" s="13">
        <f>IF($A13="","",L13-M13-N13-Q13-S13)</f>
        <v/>
      </c>
      <c r="U13" s="13">
        <f>IF($A13="","",L13*'Mzdy 2026'!$B$4)</f>
        <v/>
      </c>
      <c r="V13" s="13">
        <f>IF($A13="","",L13*'Mzdy 2026'!$B$5)</f>
        <v/>
      </c>
      <c r="W13" s="13">
        <f>IF($A13="","",L13+U13+V13)</f>
        <v/>
      </c>
      <c r="X13" s="14">
        <f>IF($A13="","",IF(T13&gt;0,"Na vyplatenie","Skontrolovať"))</f>
        <v/>
      </c>
    </row>
    <row r="14">
      <c r="A14" s="11" t="inlineStr">
        <is>
          <t>08/2026</t>
        </is>
      </c>
      <c r="B14" s="12" t="inlineStr">
        <is>
          <t>Mária Kováčová</t>
        </is>
      </c>
      <c r="C14" s="12" t="inlineStr">
        <is>
          <t>administratívna pracovníčka</t>
        </is>
      </c>
      <c r="D14" s="12" t="inlineStr">
        <is>
          <t>Košice</t>
        </is>
      </c>
      <c r="E14" s="11" t="inlineStr">
        <is>
          <t>51234567</t>
        </is>
      </c>
      <c r="F14" s="11" t="inlineStr">
        <is>
          <t>2026002</t>
        </is>
      </c>
      <c r="G14" s="7" t="n">
        <v>1420</v>
      </c>
      <c r="H14" s="7" t="n">
        <v>50</v>
      </c>
      <c r="I14" s="7" t="n">
        <v>0</v>
      </c>
      <c r="J14" s="7" t="n">
        <v>110</v>
      </c>
      <c r="K14" s="7" t="n">
        <v>0</v>
      </c>
      <c r="L14" s="15">
        <f>IF($A14="","",SUM(G14:K14))</f>
        <v/>
      </c>
      <c r="M14" s="15">
        <f>IF($A14="","",L14*'Mzdy 2026'!$B$2)</f>
        <v/>
      </c>
      <c r="N14" s="15">
        <f>IF($A14="","",L14*'Mzdy 2026'!$B$3)</f>
        <v/>
      </c>
      <c r="O14" s="15">
        <f>IF($A14="","",'Mzdy 2026'!$B$7)</f>
        <v/>
      </c>
      <c r="P14" s="15">
        <f>IF($A14="","",MAX(0,L14-M14-N14))</f>
        <v/>
      </c>
      <c r="Q14" s="15">
        <f>IF($A14="","",MAX(0,(P14-O14)*'Mzdy 2026'!$B$6-R14))</f>
        <v/>
      </c>
      <c r="R14" s="7" t="n">
        <v>80</v>
      </c>
      <c r="S14" s="7" t="n">
        <v>0</v>
      </c>
      <c r="T14" s="15">
        <f>IF($A14="","",L14-M14-N14-Q14-S14)</f>
        <v/>
      </c>
      <c r="U14" s="15">
        <f>IF($A14="","",L14*'Mzdy 2026'!$B$4)</f>
        <v/>
      </c>
      <c r="V14" s="15">
        <f>IF($A14="","",L14*'Mzdy 2026'!$B$5)</f>
        <v/>
      </c>
      <c r="W14" s="15">
        <f>IF($A14="","",L14+U14+V14)</f>
        <v/>
      </c>
      <c r="X14" s="16">
        <f>IF($A14="","",IF(T14&gt;0,"Na vyplatenie","Skontrolovať"))</f>
        <v/>
      </c>
    </row>
    <row r="15">
      <c r="A15" s="11" t="inlineStr">
        <is>
          <t>08/2026</t>
        </is>
      </c>
      <c r="B15" s="12" t="inlineStr">
        <is>
          <t>Peter Horváth</t>
        </is>
      </c>
      <c r="C15" s="12" t="inlineStr">
        <is>
          <t>obchodný zástupca</t>
        </is>
      </c>
      <c r="D15" s="12" t="inlineStr">
        <is>
          <t>Žilina</t>
        </is>
      </c>
      <c r="E15" s="11" t="inlineStr">
        <is>
          <t>51234567</t>
        </is>
      </c>
      <c r="F15" s="11" t="inlineStr">
        <is>
          <t>2026003</t>
        </is>
      </c>
      <c r="G15" s="7" t="n">
        <v>1780</v>
      </c>
      <c r="H15" s="7" t="n">
        <v>320</v>
      </c>
      <c r="I15" s="7" t="n">
        <v>0</v>
      </c>
      <c r="J15" s="7" t="n">
        <v>110</v>
      </c>
      <c r="K15" s="7" t="n">
        <v>55</v>
      </c>
      <c r="L15" s="13">
        <f>IF($A15="","",SUM(G15:K15))</f>
        <v/>
      </c>
      <c r="M15" s="13">
        <f>IF($A15="","",L15*'Mzdy 2026'!$B$2)</f>
        <v/>
      </c>
      <c r="N15" s="13">
        <f>IF($A15="","",L15*'Mzdy 2026'!$B$3)</f>
        <v/>
      </c>
      <c r="O15" s="13">
        <f>IF($A15="","",'Mzdy 2026'!$B$7)</f>
        <v/>
      </c>
      <c r="P15" s="13">
        <f>IF($A15="","",MAX(0,L15-M15-N15))</f>
        <v/>
      </c>
      <c r="Q15" s="13">
        <f>IF($A15="","",MAX(0,(P15-O15)*'Mzdy 2026'!$B$6-R15))</f>
        <v/>
      </c>
      <c r="R15" s="7" t="n">
        <v>0</v>
      </c>
      <c r="S15" s="7" t="n">
        <v>0</v>
      </c>
      <c r="T15" s="13">
        <f>IF($A15="","",L15-M15-N15-Q15-S15)</f>
        <v/>
      </c>
      <c r="U15" s="13">
        <f>IF($A15="","",L15*'Mzdy 2026'!$B$4)</f>
        <v/>
      </c>
      <c r="V15" s="13">
        <f>IF($A15="","",L15*'Mzdy 2026'!$B$5)</f>
        <v/>
      </c>
      <c r="W15" s="13">
        <f>IF($A15="","",L15+U15+V15)</f>
        <v/>
      </c>
      <c r="X15" s="14">
        <f>IF($A15="","",IF(T15&gt;0,"Na vyplatenie","Skontrolovať"))</f>
        <v/>
      </c>
    </row>
    <row r="16">
      <c r="A16" s="11" t="inlineStr">
        <is>
          <t>08/2026</t>
        </is>
      </c>
      <c r="B16" s="12" t="inlineStr">
        <is>
          <t>Zuzana Tóthová</t>
        </is>
      </c>
      <c r="C16" s="12" t="inlineStr">
        <is>
          <t>personalistka</t>
        </is>
      </c>
      <c r="D16" s="12" t="inlineStr">
        <is>
          <t>Nitra</t>
        </is>
      </c>
      <c r="E16" s="11" t="inlineStr">
        <is>
          <t>51234567</t>
        </is>
      </c>
      <c r="F16" s="11" t="inlineStr">
        <is>
          <t>2026004</t>
        </is>
      </c>
      <c r="G16" s="7" t="n">
        <v>1590</v>
      </c>
      <c r="H16" s="7" t="n">
        <v>80</v>
      </c>
      <c r="I16" s="7" t="n">
        <v>0</v>
      </c>
      <c r="J16" s="7" t="n">
        <v>110</v>
      </c>
      <c r="K16" s="7" t="n">
        <v>0</v>
      </c>
      <c r="L16" s="15">
        <f>IF($A16="","",SUM(G16:K16))</f>
        <v/>
      </c>
      <c r="M16" s="15">
        <f>IF($A16="","",L16*'Mzdy 2026'!$B$2)</f>
        <v/>
      </c>
      <c r="N16" s="15">
        <f>IF($A16="","",L16*'Mzdy 2026'!$B$3)</f>
        <v/>
      </c>
      <c r="O16" s="15">
        <f>IF($A16="","",'Mzdy 2026'!$B$7)</f>
        <v/>
      </c>
      <c r="P16" s="15">
        <f>IF($A16="","",MAX(0,L16-M16-N16))</f>
        <v/>
      </c>
      <c r="Q16" s="15">
        <f>IF($A16="","",MAX(0,(P16-O16)*'Mzdy 2026'!$B$6-R16))</f>
        <v/>
      </c>
      <c r="R16" s="7" t="n">
        <v>0</v>
      </c>
      <c r="S16" s="7" t="n">
        <v>0</v>
      </c>
      <c r="T16" s="15">
        <f>IF($A16="","",L16-M16-N16-Q16-S16)</f>
        <v/>
      </c>
      <c r="U16" s="15">
        <f>IF($A16="","",L16*'Mzdy 2026'!$B$4)</f>
        <v/>
      </c>
      <c r="V16" s="15">
        <f>IF($A16="","",L16*'Mzdy 2026'!$B$5)</f>
        <v/>
      </c>
      <c r="W16" s="15">
        <f>IF($A16="","",L16+U16+V16)</f>
        <v/>
      </c>
      <c r="X16" s="16">
        <f>IF($A16="","",IF(T16&gt;0,"Na vyplatenie","Skontrolovať"))</f>
        <v/>
      </c>
    </row>
    <row r="17">
      <c r="A17" s="11" t="inlineStr">
        <is>
          <t>08/2026</t>
        </is>
      </c>
      <c r="B17" s="12" t="inlineStr">
        <is>
          <t>Martin Baláž</t>
        </is>
      </c>
      <c r="C17" s="12" t="inlineStr">
        <is>
          <t>IT špecialista</t>
        </is>
      </c>
      <c r="D17" s="12" t="inlineStr">
        <is>
          <t>Banská Bystrica</t>
        </is>
      </c>
      <c r="E17" s="11" t="inlineStr">
        <is>
          <t>51234567</t>
        </is>
      </c>
      <c r="F17" s="11" t="inlineStr">
        <is>
          <t>2026005</t>
        </is>
      </c>
      <c r="G17" s="7" t="n">
        <v>2450</v>
      </c>
      <c r="H17" s="7" t="n">
        <v>250</v>
      </c>
      <c r="I17" s="7" t="n">
        <v>0</v>
      </c>
      <c r="J17" s="7" t="n">
        <v>110</v>
      </c>
      <c r="K17" s="7" t="n">
        <v>120</v>
      </c>
      <c r="L17" s="13">
        <f>IF($A17="","",SUM(G17:K17))</f>
        <v/>
      </c>
      <c r="M17" s="13">
        <f>IF($A17="","",L17*'Mzdy 2026'!$B$2)</f>
        <v/>
      </c>
      <c r="N17" s="13">
        <f>IF($A17="","",L17*'Mzdy 2026'!$B$3)</f>
        <v/>
      </c>
      <c r="O17" s="13">
        <f>IF($A17="","",'Mzdy 2026'!$B$7)</f>
        <v/>
      </c>
      <c r="P17" s="13">
        <f>IF($A17="","",MAX(0,L17-M17-N17))</f>
        <v/>
      </c>
      <c r="Q17" s="13">
        <f>IF($A17="","",MAX(0,(P17-O17)*'Mzdy 2026'!$B$6-R17))</f>
        <v/>
      </c>
      <c r="R17" s="7" t="n">
        <v>0</v>
      </c>
      <c r="S17" s="7" t="n">
        <v>0</v>
      </c>
      <c r="T17" s="13">
        <f>IF($A17="","",L17-M17-N17-Q17-S17)</f>
        <v/>
      </c>
      <c r="U17" s="13">
        <f>IF($A17="","",L17*'Mzdy 2026'!$B$4)</f>
        <v/>
      </c>
      <c r="V17" s="13">
        <f>IF($A17="","",L17*'Mzdy 2026'!$B$5)</f>
        <v/>
      </c>
      <c r="W17" s="13">
        <f>IF($A17="","",L17+U17+V17)</f>
        <v/>
      </c>
      <c r="X17" s="14">
        <f>IF($A17="","",IF(T17&gt;0,"Na vyplatenie","Skontrolovať"))</f>
        <v/>
      </c>
    </row>
    <row r="18">
      <c r="A18" s="11" t="inlineStr">
        <is>
          <t>08/2026</t>
        </is>
      </c>
      <c r="B18" s="12" t="inlineStr">
        <is>
          <t>Katarína Hudáková</t>
        </is>
      </c>
      <c r="C18" s="12" t="inlineStr">
        <is>
          <t>recepčná</t>
        </is>
      </c>
      <c r="D18" s="12" t="inlineStr">
        <is>
          <t>Prešov</t>
        </is>
      </c>
      <c r="E18" s="11" t="inlineStr">
        <is>
          <t>51234567</t>
        </is>
      </c>
      <c r="F18" s="11" t="inlineStr">
        <is>
          <t>2026006</t>
        </is>
      </c>
      <c r="G18" s="7" t="n">
        <v>1180</v>
      </c>
      <c r="H18" s="7" t="n">
        <v>0</v>
      </c>
      <c r="I18" s="7" t="n">
        <v>60</v>
      </c>
      <c r="J18" s="7" t="n">
        <v>110</v>
      </c>
      <c r="K18" s="7" t="n">
        <v>0</v>
      </c>
      <c r="L18" s="15">
        <f>IF($A18="","",SUM(G18:K18))</f>
        <v/>
      </c>
      <c r="M18" s="15">
        <f>IF($A18="","",L18*'Mzdy 2026'!$B$2)</f>
        <v/>
      </c>
      <c r="N18" s="15">
        <f>IF($A18="","",L18*'Mzdy 2026'!$B$3)</f>
        <v/>
      </c>
      <c r="O18" s="15">
        <f>IF($A18="","",'Mzdy 2026'!$B$7)</f>
        <v/>
      </c>
      <c r="P18" s="15">
        <f>IF($A18="","",MAX(0,L18-M18-N18))</f>
        <v/>
      </c>
      <c r="Q18" s="15">
        <f>IF($A18="","",MAX(0,(P18-O18)*'Mzdy 2026'!$B$6-R18))</f>
        <v/>
      </c>
      <c r="R18" s="7" t="n">
        <v>100</v>
      </c>
      <c r="S18" s="7" t="n">
        <v>0</v>
      </c>
      <c r="T18" s="15">
        <f>IF($A18="","",L18-M18-N18-Q18-S18)</f>
        <v/>
      </c>
      <c r="U18" s="15">
        <f>IF($A18="","",L18*'Mzdy 2026'!$B$4)</f>
        <v/>
      </c>
      <c r="V18" s="15">
        <f>IF($A18="","",L18*'Mzdy 2026'!$B$5)</f>
        <v/>
      </c>
      <c r="W18" s="15">
        <f>IF($A18="","",L18+U18+V18)</f>
        <v/>
      </c>
      <c r="X18" s="16">
        <f>IF($A18="","",IF(T18&gt;0,"Na vyplatenie","Skontrolovať"))</f>
        <v/>
      </c>
    </row>
    <row r="19">
      <c r="A19" s="11" t="inlineStr">
        <is>
          <t>08/2026</t>
        </is>
      </c>
      <c r="B19" s="12" t="inlineStr">
        <is>
          <t>Lukáš Varga</t>
        </is>
      </c>
      <c r="C19" s="12" t="inlineStr">
        <is>
          <t>technik</t>
        </is>
      </c>
      <c r="D19" s="12" t="inlineStr">
        <is>
          <t>Trnava</t>
        </is>
      </c>
      <c r="E19" s="11" t="inlineStr">
        <is>
          <t>51234567</t>
        </is>
      </c>
      <c r="F19" s="11" t="inlineStr">
        <is>
          <t>2026007</t>
        </is>
      </c>
      <c r="G19" s="7" t="n">
        <v>1730</v>
      </c>
      <c r="H19" s="7" t="n">
        <v>120</v>
      </c>
      <c r="I19" s="7" t="n">
        <v>0</v>
      </c>
      <c r="J19" s="7" t="n">
        <v>110</v>
      </c>
      <c r="K19" s="7" t="n">
        <v>0</v>
      </c>
      <c r="L19" s="13">
        <f>IF($A19="","",SUM(G19:K19))</f>
        <v/>
      </c>
      <c r="M19" s="13">
        <f>IF($A19="","",L19*'Mzdy 2026'!$B$2)</f>
        <v/>
      </c>
      <c r="N19" s="13">
        <f>IF($A19="","",L19*'Mzdy 2026'!$B$3)</f>
        <v/>
      </c>
      <c r="O19" s="13">
        <f>IF($A19="","",'Mzdy 2026'!$B$7)</f>
        <v/>
      </c>
      <c r="P19" s="13">
        <f>IF($A19="","",MAX(0,L19-M19-N19))</f>
        <v/>
      </c>
      <c r="Q19" s="13">
        <f>IF($A19="","",MAX(0,(P19-O19)*'Mzdy 2026'!$B$6-R19))</f>
        <v/>
      </c>
      <c r="R19" s="7" t="n">
        <v>0</v>
      </c>
      <c r="S19" s="7" t="n">
        <v>25</v>
      </c>
      <c r="T19" s="13">
        <f>IF($A19="","",L19-M19-N19-Q19-S19)</f>
        <v/>
      </c>
      <c r="U19" s="13">
        <f>IF($A19="","",L19*'Mzdy 2026'!$B$4)</f>
        <v/>
      </c>
      <c r="V19" s="13">
        <f>IF($A19="","",L19*'Mzdy 2026'!$B$5)</f>
        <v/>
      </c>
      <c r="W19" s="13">
        <f>IF($A19="","",L19+U19+V19)</f>
        <v/>
      </c>
      <c r="X19" s="14">
        <f>IF($A19="","",IF(T19&gt;0,"Na vyplatenie","Skontrolovať"))</f>
        <v/>
      </c>
    </row>
    <row r="20">
      <c r="A20" s="11" t="inlineStr">
        <is>
          <t>08/2026</t>
        </is>
      </c>
      <c r="B20" s="12" t="inlineStr">
        <is>
          <t>Eva Šimková</t>
        </is>
      </c>
      <c r="C20" s="12" t="inlineStr">
        <is>
          <t>projektová manažérka</t>
        </is>
      </c>
      <c r="D20" s="12" t="inlineStr">
        <is>
          <t>Trenčín</t>
        </is>
      </c>
      <c r="E20" s="11" t="inlineStr">
        <is>
          <t>51234567</t>
        </is>
      </c>
      <c r="F20" s="11" t="inlineStr">
        <is>
          <t>2026008</t>
        </is>
      </c>
      <c r="G20" s="7" t="n">
        <v>2150</v>
      </c>
      <c r="H20" s="7" t="n">
        <v>180</v>
      </c>
      <c r="I20" s="7" t="n">
        <v>0</v>
      </c>
      <c r="J20" s="7" t="n">
        <v>110</v>
      </c>
      <c r="K20" s="7" t="n">
        <v>75</v>
      </c>
      <c r="L20" s="15">
        <f>IF($A20="","",SUM(G20:K20))</f>
        <v/>
      </c>
      <c r="M20" s="15">
        <f>IF($A20="","",L20*'Mzdy 2026'!$B$2)</f>
        <v/>
      </c>
      <c r="N20" s="15">
        <f>IF($A20="","",L20*'Mzdy 2026'!$B$3)</f>
        <v/>
      </c>
      <c r="O20" s="15">
        <f>IF($A20="","",'Mzdy 2026'!$B$7)</f>
        <v/>
      </c>
      <c r="P20" s="15">
        <f>IF($A20="","",MAX(0,L20-M20-N20))</f>
        <v/>
      </c>
      <c r="Q20" s="15">
        <f>IF($A20="","",MAX(0,(P20-O20)*'Mzdy 2026'!$B$6-R20))</f>
        <v/>
      </c>
      <c r="R20" s="7" t="n">
        <v>0</v>
      </c>
      <c r="S20" s="7" t="n">
        <v>0</v>
      </c>
      <c r="T20" s="15">
        <f>IF($A20="","",L20-M20-N20-Q20-S20)</f>
        <v/>
      </c>
      <c r="U20" s="15">
        <f>IF($A20="","",L20*'Mzdy 2026'!$B$4)</f>
        <v/>
      </c>
      <c r="V20" s="15">
        <f>IF($A20="","",L20*'Mzdy 2026'!$B$5)</f>
        <v/>
      </c>
      <c r="W20" s="15">
        <f>IF($A20="","",L20+U20+V20)</f>
        <v/>
      </c>
      <c r="X20" s="16">
        <f>IF($A20="","",IF(T20&gt;0,"Na vyplatenie","Skontrolovať"))</f>
        <v/>
      </c>
    </row>
    <row r="21">
      <c r="A21" s="11" t="inlineStr">
        <is>
          <t>08/2026</t>
        </is>
      </c>
      <c r="B21" s="12" t="inlineStr">
        <is>
          <t>Tomáš Rybár</t>
        </is>
      </c>
      <c r="C21" s="12" t="inlineStr">
        <is>
          <t>skladník</t>
        </is>
      </c>
      <c r="D21" s="12" t="inlineStr">
        <is>
          <t>Poprad</t>
        </is>
      </c>
      <c r="E21" s="11" t="inlineStr">
        <is>
          <t>51234567</t>
        </is>
      </c>
      <c r="F21" s="11" t="inlineStr">
        <is>
          <t>2026009</t>
        </is>
      </c>
      <c r="G21" s="7" t="n">
        <v>1260</v>
      </c>
      <c r="H21" s="7" t="n">
        <v>40</v>
      </c>
      <c r="I21" s="7" t="n">
        <v>0</v>
      </c>
      <c r="J21" s="7" t="n">
        <v>110</v>
      </c>
      <c r="K21" s="7" t="n">
        <v>0</v>
      </c>
      <c r="L21" s="13">
        <f>IF($A21="","",SUM(G21:K21))</f>
        <v/>
      </c>
      <c r="M21" s="13">
        <f>IF($A21="","",L21*'Mzdy 2026'!$B$2)</f>
        <v/>
      </c>
      <c r="N21" s="13">
        <f>IF($A21="","",L21*'Mzdy 2026'!$B$3)</f>
        <v/>
      </c>
      <c r="O21" s="13">
        <f>IF($A21="","",'Mzdy 2026'!$B$7)</f>
        <v/>
      </c>
      <c r="P21" s="13">
        <f>IF($A21="","",MAX(0,L21-M21-N21))</f>
        <v/>
      </c>
      <c r="Q21" s="13">
        <f>IF($A21="","",MAX(0,(P21-O21)*'Mzdy 2026'!$B$6-R21))</f>
        <v/>
      </c>
      <c r="R21" s="7" t="n">
        <v>0</v>
      </c>
      <c r="S21" s="7" t="n">
        <v>0</v>
      </c>
      <c r="T21" s="13">
        <f>IF($A21="","",L21-M21-N21-Q21-S21)</f>
        <v/>
      </c>
      <c r="U21" s="13">
        <f>IF($A21="","",L21*'Mzdy 2026'!$B$4)</f>
        <v/>
      </c>
      <c r="V21" s="13">
        <f>IF($A21="","",L21*'Mzdy 2026'!$B$5)</f>
        <v/>
      </c>
      <c r="W21" s="13">
        <f>IF($A21="","",L21+U21+V21)</f>
        <v/>
      </c>
      <c r="X21" s="14">
        <f>IF($A21="","",IF(T21&gt;0,"Na vyplatenie","Skontrolovať"))</f>
        <v/>
      </c>
    </row>
    <row r="22">
      <c r="A22" s="11" t="n"/>
      <c r="B22" s="12" t="n"/>
      <c r="C22" s="12" t="n"/>
      <c r="D22" s="12" t="n"/>
      <c r="E22" s="11" t="n"/>
      <c r="F22" s="11" t="n"/>
      <c r="G22" s="7" t="n"/>
      <c r="H22" s="7" t="n"/>
      <c r="I22" s="7" t="n"/>
      <c r="J22" s="7" t="n"/>
      <c r="K22" s="7" t="n"/>
      <c r="L22" s="15">
        <f>IF($A22="","",SUM(G22:K22))</f>
        <v/>
      </c>
      <c r="M22" s="15">
        <f>IF($A22="","",L22*'Mzdy 2026'!$B$2)</f>
        <v/>
      </c>
      <c r="N22" s="15">
        <f>IF($A22="","",L22*'Mzdy 2026'!$B$3)</f>
        <v/>
      </c>
      <c r="O22" s="15">
        <f>IF($A22="","",'Mzdy 2026'!$B$7)</f>
        <v/>
      </c>
      <c r="P22" s="15">
        <f>IF($A22="","",MAX(0,L22-M22-N22))</f>
        <v/>
      </c>
      <c r="Q22" s="15">
        <f>IF($A22="","",MAX(0,(P22-O22)*'Mzdy 2026'!$B$6-R22))</f>
        <v/>
      </c>
      <c r="R22" s="7" t="n"/>
      <c r="S22" s="7" t="n"/>
      <c r="T22" s="15">
        <f>IF($A22="","",L22-M22-N22-Q22-S22)</f>
        <v/>
      </c>
      <c r="U22" s="15">
        <f>IF($A22="","",L22*'Mzdy 2026'!$B$4)</f>
        <v/>
      </c>
      <c r="V22" s="15">
        <f>IF($A22="","",L22*'Mzdy 2026'!$B$5)</f>
        <v/>
      </c>
      <c r="W22" s="15">
        <f>IF($A22="","",L22+U22+V22)</f>
        <v/>
      </c>
      <c r="X22" s="16">
        <f>IF($A22="","",IF(T22&gt;0,"Na vyplatenie","Skontrolovať"))</f>
        <v/>
      </c>
    </row>
    <row r="23">
      <c r="A23" s="11" t="n"/>
      <c r="B23" s="12" t="n"/>
      <c r="C23" s="12" t="n"/>
      <c r="D23" s="12" t="n"/>
      <c r="E23" s="11" t="n"/>
      <c r="F23" s="11" t="n"/>
      <c r="G23" s="7" t="n"/>
      <c r="H23" s="7" t="n"/>
      <c r="I23" s="7" t="n"/>
      <c r="J23" s="7" t="n"/>
      <c r="K23" s="7" t="n"/>
      <c r="L23" s="13">
        <f>IF($A23="","",SUM(G23:K23))</f>
        <v/>
      </c>
      <c r="M23" s="13">
        <f>IF($A23="","",L23*'Mzdy 2026'!$B$2)</f>
        <v/>
      </c>
      <c r="N23" s="13">
        <f>IF($A23="","",L23*'Mzdy 2026'!$B$3)</f>
        <v/>
      </c>
      <c r="O23" s="13">
        <f>IF($A23="","",'Mzdy 2026'!$B$7)</f>
        <v/>
      </c>
      <c r="P23" s="13">
        <f>IF($A23="","",MAX(0,L23-M23-N23))</f>
        <v/>
      </c>
      <c r="Q23" s="13">
        <f>IF($A23="","",MAX(0,(P23-O23)*'Mzdy 2026'!$B$6-R23))</f>
        <v/>
      </c>
      <c r="R23" s="7" t="n"/>
      <c r="S23" s="7" t="n"/>
      <c r="T23" s="13">
        <f>IF($A23="","",L23-M23-N23-Q23-S23)</f>
        <v/>
      </c>
      <c r="U23" s="13">
        <f>IF($A23="","",L23*'Mzdy 2026'!$B$4)</f>
        <v/>
      </c>
      <c r="V23" s="13">
        <f>IF($A23="","",L23*'Mzdy 2026'!$B$5)</f>
        <v/>
      </c>
      <c r="W23" s="13">
        <f>IF($A23="","",L23+U23+V23)</f>
        <v/>
      </c>
      <c r="X23" s="14">
        <f>IF($A23="","",IF(T23&gt;0,"Na vyplatenie","Skontrolovať"))</f>
        <v/>
      </c>
    </row>
    <row r="24">
      <c r="A24" s="11" t="n"/>
      <c r="B24" s="12" t="n"/>
      <c r="C24" s="12" t="n"/>
      <c r="D24" s="12" t="n"/>
      <c r="E24" s="11" t="n"/>
      <c r="F24" s="11" t="n"/>
      <c r="G24" s="7" t="n"/>
      <c r="H24" s="7" t="n"/>
      <c r="I24" s="7" t="n"/>
      <c r="J24" s="7" t="n"/>
      <c r="K24" s="7" t="n"/>
      <c r="L24" s="15">
        <f>IF($A24="","",SUM(G24:K24))</f>
        <v/>
      </c>
      <c r="M24" s="15">
        <f>IF($A24="","",L24*'Mzdy 2026'!$B$2)</f>
        <v/>
      </c>
      <c r="N24" s="15">
        <f>IF($A24="","",L24*'Mzdy 2026'!$B$3)</f>
        <v/>
      </c>
      <c r="O24" s="15">
        <f>IF($A24="","",'Mzdy 2026'!$B$7)</f>
        <v/>
      </c>
      <c r="P24" s="15">
        <f>IF($A24="","",MAX(0,L24-M24-N24))</f>
        <v/>
      </c>
      <c r="Q24" s="15">
        <f>IF($A24="","",MAX(0,(P24-O24)*'Mzdy 2026'!$B$6-R24))</f>
        <v/>
      </c>
      <c r="R24" s="7" t="n"/>
      <c r="S24" s="7" t="n"/>
      <c r="T24" s="15">
        <f>IF($A24="","",L24-M24-N24-Q24-S24)</f>
        <v/>
      </c>
      <c r="U24" s="15">
        <f>IF($A24="","",L24*'Mzdy 2026'!$B$4)</f>
        <v/>
      </c>
      <c r="V24" s="15">
        <f>IF($A24="","",L24*'Mzdy 2026'!$B$5)</f>
        <v/>
      </c>
      <c r="W24" s="15">
        <f>IF($A24="","",L24+U24+V24)</f>
        <v/>
      </c>
      <c r="X24" s="16">
        <f>IF($A24="","",IF(T24&gt;0,"Na vyplatenie","Skontrolovať"))</f>
        <v/>
      </c>
    </row>
    <row r="25">
      <c r="A25" s="11" t="n"/>
      <c r="B25" s="12" t="n"/>
      <c r="C25" s="12" t="n"/>
      <c r="D25" s="12" t="n"/>
      <c r="E25" s="11" t="n"/>
      <c r="F25" s="11" t="n"/>
      <c r="G25" s="7" t="n"/>
      <c r="H25" s="7" t="n"/>
      <c r="I25" s="7" t="n"/>
      <c r="J25" s="7" t="n"/>
      <c r="K25" s="7" t="n"/>
      <c r="L25" s="13">
        <f>IF($A25="","",SUM(G25:K25))</f>
        <v/>
      </c>
      <c r="M25" s="13">
        <f>IF($A25="","",L25*'Mzdy 2026'!$B$2)</f>
        <v/>
      </c>
      <c r="N25" s="13">
        <f>IF($A25="","",L25*'Mzdy 2026'!$B$3)</f>
        <v/>
      </c>
      <c r="O25" s="13">
        <f>IF($A25="","",'Mzdy 2026'!$B$7)</f>
        <v/>
      </c>
      <c r="P25" s="13">
        <f>IF($A25="","",MAX(0,L25-M25-N25))</f>
        <v/>
      </c>
      <c r="Q25" s="13">
        <f>IF($A25="","",MAX(0,(P25-O25)*'Mzdy 2026'!$B$6-R25))</f>
        <v/>
      </c>
      <c r="R25" s="7" t="n"/>
      <c r="S25" s="7" t="n"/>
      <c r="T25" s="13">
        <f>IF($A25="","",L25-M25-N25-Q25-S25)</f>
        <v/>
      </c>
      <c r="U25" s="13">
        <f>IF($A25="","",L25*'Mzdy 2026'!$B$4)</f>
        <v/>
      </c>
      <c r="V25" s="13">
        <f>IF($A25="","",L25*'Mzdy 2026'!$B$5)</f>
        <v/>
      </c>
      <c r="W25" s="13">
        <f>IF($A25="","",L25+U25+V25)</f>
        <v/>
      </c>
      <c r="X25" s="14">
        <f>IF($A25="","",IF(T25&gt;0,"Na vyplatenie","Skontrolovať"))</f>
        <v/>
      </c>
    </row>
    <row r="26">
      <c r="A26" s="11" t="n"/>
      <c r="B26" s="12" t="n"/>
      <c r="C26" s="12" t="n"/>
      <c r="D26" s="12" t="n"/>
      <c r="E26" s="11" t="n"/>
      <c r="F26" s="11" t="n"/>
      <c r="G26" s="7" t="n"/>
      <c r="H26" s="7" t="n"/>
      <c r="I26" s="7" t="n"/>
      <c r="J26" s="7" t="n"/>
      <c r="K26" s="7" t="n"/>
      <c r="L26" s="15">
        <f>IF($A26="","",SUM(G26:K26))</f>
        <v/>
      </c>
      <c r="M26" s="15">
        <f>IF($A26="","",L26*'Mzdy 2026'!$B$2)</f>
        <v/>
      </c>
      <c r="N26" s="15">
        <f>IF($A26="","",L26*'Mzdy 2026'!$B$3)</f>
        <v/>
      </c>
      <c r="O26" s="15">
        <f>IF($A26="","",'Mzdy 2026'!$B$7)</f>
        <v/>
      </c>
      <c r="P26" s="15">
        <f>IF($A26="","",MAX(0,L26-M26-N26))</f>
        <v/>
      </c>
      <c r="Q26" s="15">
        <f>IF($A26="","",MAX(0,(P26-O26)*'Mzdy 2026'!$B$6-R26))</f>
        <v/>
      </c>
      <c r="R26" s="7" t="n"/>
      <c r="S26" s="7" t="n"/>
      <c r="T26" s="15">
        <f>IF($A26="","",L26-M26-N26-Q26-S26)</f>
        <v/>
      </c>
      <c r="U26" s="15">
        <f>IF($A26="","",L26*'Mzdy 2026'!$B$4)</f>
        <v/>
      </c>
      <c r="V26" s="15">
        <f>IF($A26="","",L26*'Mzdy 2026'!$B$5)</f>
        <v/>
      </c>
      <c r="W26" s="15">
        <f>IF($A26="","",L26+U26+V26)</f>
        <v/>
      </c>
      <c r="X26" s="16">
        <f>IF($A26="","",IF(T26&gt;0,"Na vyplatenie","Skontrolovať"))</f>
        <v/>
      </c>
    </row>
    <row r="27">
      <c r="A27" s="11" t="n"/>
      <c r="B27" s="12" t="n"/>
      <c r="C27" s="12" t="n"/>
      <c r="D27" s="12" t="n"/>
      <c r="E27" s="11" t="n"/>
      <c r="F27" s="11" t="n"/>
      <c r="G27" s="7" t="n"/>
      <c r="H27" s="7" t="n"/>
      <c r="I27" s="7" t="n"/>
      <c r="J27" s="7" t="n"/>
      <c r="K27" s="7" t="n"/>
      <c r="L27" s="13">
        <f>IF($A27="","",SUM(G27:K27))</f>
        <v/>
      </c>
      <c r="M27" s="13">
        <f>IF($A27="","",L27*'Mzdy 2026'!$B$2)</f>
        <v/>
      </c>
      <c r="N27" s="13">
        <f>IF($A27="","",L27*'Mzdy 2026'!$B$3)</f>
        <v/>
      </c>
      <c r="O27" s="13">
        <f>IF($A27="","",'Mzdy 2026'!$B$7)</f>
        <v/>
      </c>
      <c r="P27" s="13">
        <f>IF($A27="","",MAX(0,L27-M27-N27))</f>
        <v/>
      </c>
      <c r="Q27" s="13">
        <f>IF($A27="","",MAX(0,(P27-O27)*'Mzdy 2026'!$B$6-R27))</f>
        <v/>
      </c>
      <c r="R27" s="7" t="n"/>
      <c r="S27" s="7" t="n"/>
      <c r="T27" s="13">
        <f>IF($A27="","",L27-M27-N27-Q27-S27)</f>
        <v/>
      </c>
      <c r="U27" s="13">
        <f>IF($A27="","",L27*'Mzdy 2026'!$B$4)</f>
        <v/>
      </c>
      <c r="V27" s="13">
        <f>IF($A27="","",L27*'Mzdy 2026'!$B$5)</f>
        <v/>
      </c>
      <c r="W27" s="13">
        <f>IF($A27="","",L27+U27+V27)</f>
        <v/>
      </c>
      <c r="X27" s="14">
        <f>IF($A27="","",IF(T27&gt;0,"Na vyplatenie","Skontrolovať"))</f>
        <v/>
      </c>
    </row>
    <row r="28">
      <c r="A28" s="11" t="n"/>
      <c r="B28" s="12" t="n"/>
      <c r="C28" s="12" t="n"/>
      <c r="D28" s="12" t="n"/>
      <c r="E28" s="11" t="n"/>
      <c r="F28" s="11" t="n"/>
      <c r="G28" s="7" t="n"/>
      <c r="H28" s="7" t="n"/>
      <c r="I28" s="7" t="n"/>
      <c r="J28" s="7" t="n"/>
      <c r="K28" s="7" t="n"/>
      <c r="L28" s="15">
        <f>IF($A28="","",SUM(G28:K28))</f>
        <v/>
      </c>
      <c r="M28" s="15">
        <f>IF($A28="","",L28*'Mzdy 2026'!$B$2)</f>
        <v/>
      </c>
      <c r="N28" s="15">
        <f>IF($A28="","",L28*'Mzdy 2026'!$B$3)</f>
        <v/>
      </c>
      <c r="O28" s="15">
        <f>IF($A28="","",'Mzdy 2026'!$B$7)</f>
        <v/>
      </c>
      <c r="P28" s="15">
        <f>IF($A28="","",MAX(0,L28-M28-N28))</f>
        <v/>
      </c>
      <c r="Q28" s="15">
        <f>IF($A28="","",MAX(0,(P28-O28)*'Mzdy 2026'!$B$6-R28))</f>
        <v/>
      </c>
      <c r="R28" s="7" t="n"/>
      <c r="S28" s="7" t="n"/>
      <c r="T28" s="15">
        <f>IF($A28="","",L28-M28-N28-Q28-S28)</f>
        <v/>
      </c>
      <c r="U28" s="15">
        <f>IF($A28="","",L28*'Mzdy 2026'!$B$4)</f>
        <v/>
      </c>
      <c r="V28" s="15">
        <f>IF($A28="","",L28*'Mzdy 2026'!$B$5)</f>
        <v/>
      </c>
      <c r="W28" s="15">
        <f>IF($A28="","",L28+U28+V28)</f>
        <v/>
      </c>
      <c r="X28" s="16">
        <f>IF($A28="","",IF(T28&gt;0,"Na vyplatenie","Skontrolovať"))</f>
        <v/>
      </c>
    </row>
    <row r="29">
      <c r="A29" s="11" t="n"/>
      <c r="B29" s="12" t="n"/>
      <c r="C29" s="12" t="n"/>
      <c r="D29" s="12" t="n"/>
      <c r="E29" s="11" t="n"/>
      <c r="F29" s="11" t="n"/>
      <c r="G29" s="7" t="n"/>
      <c r="H29" s="7" t="n"/>
      <c r="I29" s="7" t="n"/>
      <c r="J29" s="7" t="n"/>
      <c r="K29" s="7" t="n"/>
      <c r="L29" s="13">
        <f>IF($A29="","",SUM(G29:K29))</f>
        <v/>
      </c>
      <c r="M29" s="13">
        <f>IF($A29="","",L29*'Mzdy 2026'!$B$2)</f>
        <v/>
      </c>
      <c r="N29" s="13">
        <f>IF($A29="","",L29*'Mzdy 2026'!$B$3)</f>
        <v/>
      </c>
      <c r="O29" s="13">
        <f>IF($A29="","",'Mzdy 2026'!$B$7)</f>
        <v/>
      </c>
      <c r="P29" s="13">
        <f>IF($A29="","",MAX(0,L29-M29-N29))</f>
        <v/>
      </c>
      <c r="Q29" s="13">
        <f>IF($A29="","",MAX(0,(P29-O29)*'Mzdy 2026'!$B$6-R29))</f>
        <v/>
      </c>
      <c r="R29" s="7" t="n"/>
      <c r="S29" s="7" t="n"/>
      <c r="T29" s="13">
        <f>IF($A29="","",L29-M29-N29-Q29-S29)</f>
        <v/>
      </c>
      <c r="U29" s="13">
        <f>IF($A29="","",L29*'Mzdy 2026'!$B$4)</f>
        <v/>
      </c>
      <c r="V29" s="13">
        <f>IF($A29="","",L29*'Mzdy 2026'!$B$5)</f>
        <v/>
      </c>
      <c r="W29" s="13">
        <f>IF($A29="","",L29+U29+V29)</f>
        <v/>
      </c>
      <c r="X29" s="14">
        <f>IF($A29="","",IF(T29&gt;0,"Na vyplatenie","Skontrolovať"))</f>
        <v/>
      </c>
    </row>
    <row r="30">
      <c r="A30" s="11" t="n"/>
      <c r="B30" s="12" t="n"/>
      <c r="C30" s="12" t="n"/>
      <c r="D30" s="12" t="n"/>
      <c r="E30" s="11" t="n"/>
      <c r="F30" s="11" t="n"/>
      <c r="G30" s="7" t="n"/>
      <c r="H30" s="7" t="n"/>
      <c r="I30" s="7" t="n"/>
      <c r="J30" s="7" t="n"/>
      <c r="K30" s="7" t="n"/>
      <c r="L30" s="15">
        <f>IF($A30="","",SUM(G30:K30))</f>
        <v/>
      </c>
      <c r="M30" s="15">
        <f>IF($A30="","",L30*'Mzdy 2026'!$B$2)</f>
        <v/>
      </c>
      <c r="N30" s="15">
        <f>IF($A30="","",L30*'Mzdy 2026'!$B$3)</f>
        <v/>
      </c>
      <c r="O30" s="15">
        <f>IF($A30="","",'Mzdy 2026'!$B$7)</f>
        <v/>
      </c>
      <c r="P30" s="15">
        <f>IF($A30="","",MAX(0,L30-M30-N30))</f>
        <v/>
      </c>
      <c r="Q30" s="15">
        <f>IF($A30="","",MAX(0,(P30-O30)*'Mzdy 2026'!$B$6-R30))</f>
        <v/>
      </c>
      <c r="R30" s="7" t="n"/>
      <c r="S30" s="7" t="n"/>
      <c r="T30" s="15">
        <f>IF($A30="","",L30-M30-N30-Q30-S30)</f>
        <v/>
      </c>
      <c r="U30" s="15">
        <f>IF($A30="","",L30*'Mzdy 2026'!$B$4)</f>
        <v/>
      </c>
      <c r="V30" s="15">
        <f>IF($A30="","",L30*'Mzdy 2026'!$B$5)</f>
        <v/>
      </c>
      <c r="W30" s="15">
        <f>IF($A30="","",L30+U30+V30)</f>
        <v/>
      </c>
      <c r="X30" s="16">
        <f>IF($A30="","",IF(T30&gt;0,"Na vyplatenie","Skontrolovať"))</f>
        <v/>
      </c>
    </row>
    <row r="31">
      <c r="A31" s="11" t="n"/>
      <c r="B31" s="12" t="n"/>
      <c r="C31" s="12" t="n"/>
      <c r="D31" s="12" t="n"/>
      <c r="E31" s="11" t="n"/>
      <c r="F31" s="11" t="n"/>
      <c r="G31" s="7" t="n"/>
      <c r="H31" s="7" t="n"/>
      <c r="I31" s="7" t="n"/>
      <c r="J31" s="7" t="n"/>
      <c r="K31" s="7" t="n"/>
      <c r="L31" s="13">
        <f>IF($A31="","",SUM(G31:K31))</f>
        <v/>
      </c>
      <c r="M31" s="13">
        <f>IF($A31="","",L31*'Mzdy 2026'!$B$2)</f>
        <v/>
      </c>
      <c r="N31" s="13">
        <f>IF($A31="","",L31*'Mzdy 2026'!$B$3)</f>
        <v/>
      </c>
      <c r="O31" s="13">
        <f>IF($A31="","",'Mzdy 2026'!$B$7)</f>
        <v/>
      </c>
      <c r="P31" s="13">
        <f>IF($A31="","",MAX(0,L31-M31-N31))</f>
        <v/>
      </c>
      <c r="Q31" s="13">
        <f>IF($A31="","",MAX(0,(P31-O31)*'Mzdy 2026'!$B$6-R31))</f>
        <v/>
      </c>
      <c r="R31" s="7" t="n"/>
      <c r="S31" s="7" t="n"/>
      <c r="T31" s="13">
        <f>IF($A31="","",L31-M31-N31-Q31-S31)</f>
        <v/>
      </c>
      <c r="U31" s="13">
        <f>IF($A31="","",L31*'Mzdy 2026'!$B$4)</f>
        <v/>
      </c>
      <c r="V31" s="13">
        <f>IF($A31="","",L31*'Mzdy 2026'!$B$5)</f>
        <v/>
      </c>
      <c r="W31" s="13">
        <f>IF($A31="","",L31+U31+V31)</f>
        <v/>
      </c>
      <c r="X31" s="14">
        <f>IF($A31="","",IF(T31&gt;0,"Na vyplatenie","Skontrolovať"))</f>
        <v/>
      </c>
    </row>
    <row r="32">
      <c r="A32" s="11" t="n"/>
      <c r="B32" s="12" t="n"/>
      <c r="C32" s="12" t="n"/>
      <c r="D32" s="12" t="n"/>
      <c r="E32" s="11" t="n"/>
      <c r="F32" s="11" t="n"/>
      <c r="G32" s="7" t="n"/>
      <c r="H32" s="7" t="n"/>
      <c r="I32" s="7" t="n"/>
      <c r="J32" s="7" t="n"/>
      <c r="K32" s="7" t="n"/>
      <c r="L32" s="15">
        <f>IF($A32="","",SUM(G32:K32))</f>
        <v/>
      </c>
      <c r="M32" s="15">
        <f>IF($A32="","",L32*'Mzdy 2026'!$B$2)</f>
        <v/>
      </c>
      <c r="N32" s="15">
        <f>IF($A32="","",L32*'Mzdy 2026'!$B$3)</f>
        <v/>
      </c>
      <c r="O32" s="15">
        <f>IF($A32="","",'Mzdy 2026'!$B$7)</f>
        <v/>
      </c>
      <c r="P32" s="15">
        <f>IF($A32="","",MAX(0,L32-M32-N32))</f>
        <v/>
      </c>
      <c r="Q32" s="15">
        <f>IF($A32="","",MAX(0,(P32-O32)*'Mzdy 2026'!$B$6-R32))</f>
        <v/>
      </c>
      <c r="R32" s="7" t="n"/>
      <c r="S32" s="7" t="n"/>
      <c r="T32" s="15">
        <f>IF($A32="","",L32-M32-N32-Q32-S32)</f>
        <v/>
      </c>
      <c r="U32" s="15">
        <f>IF($A32="","",L32*'Mzdy 2026'!$B$4)</f>
        <v/>
      </c>
      <c r="V32" s="15">
        <f>IF($A32="","",L32*'Mzdy 2026'!$B$5)</f>
        <v/>
      </c>
      <c r="W32" s="15">
        <f>IF($A32="","",L32+U32+V32)</f>
        <v/>
      </c>
      <c r="X32" s="16">
        <f>IF($A32="","",IF(T32&gt;0,"Na vyplatenie","Skontrolovať"))</f>
        <v/>
      </c>
    </row>
    <row r="33">
      <c r="A33" s="11" t="n"/>
      <c r="B33" s="12" t="n"/>
      <c r="C33" s="12" t="n"/>
      <c r="D33" s="12" t="n"/>
      <c r="E33" s="11" t="n"/>
      <c r="F33" s="11" t="n"/>
      <c r="G33" s="7" t="n"/>
      <c r="H33" s="7" t="n"/>
      <c r="I33" s="7" t="n"/>
      <c r="J33" s="7" t="n"/>
      <c r="K33" s="7" t="n"/>
      <c r="L33" s="13">
        <f>IF($A33="","",SUM(G33:K33))</f>
        <v/>
      </c>
      <c r="M33" s="13">
        <f>IF($A33="","",L33*'Mzdy 2026'!$B$2)</f>
        <v/>
      </c>
      <c r="N33" s="13">
        <f>IF($A33="","",L33*'Mzdy 2026'!$B$3)</f>
        <v/>
      </c>
      <c r="O33" s="13">
        <f>IF($A33="","",'Mzdy 2026'!$B$7)</f>
        <v/>
      </c>
      <c r="P33" s="13">
        <f>IF($A33="","",MAX(0,L33-M33-N33))</f>
        <v/>
      </c>
      <c r="Q33" s="13">
        <f>IF($A33="","",MAX(0,(P33-O33)*'Mzdy 2026'!$B$6-R33))</f>
        <v/>
      </c>
      <c r="R33" s="7" t="n"/>
      <c r="S33" s="7" t="n"/>
      <c r="T33" s="13">
        <f>IF($A33="","",L33-M33-N33-Q33-S33)</f>
        <v/>
      </c>
      <c r="U33" s="13">
        <f>IF($A33="","",L33*'Mzdy 2026'!$B$4)</f>
        <v/>
      </c>
      <c r="V33" s="13">
        <f>IF($A33="","",L33*'Mzdy 2026'!$B$5)</f>
        <v/>
      </c>
      <c r="W33" s="13">
        <f>IF($A33="","",L33+U33+V33)</f>
        <v/>
      </c>
      <c r="X33" s="14">
        <f>IF($A33="","",IF(T33&gt;0,"Na vyplatenie","Skontrolovať"))</f>
        <v/>
      </c>
    </row>
    <row r="34">
      <c r="A34" s="11" t="n"/>
      <c r="B34" s="12" t="n"/>
      <c r="C34" s="12" t="n"/>
      <c r="D34" s="12" t="n"/>
      <c r="E34" s="11" t="n"/>
      <c r="F34" s="11" t="n"/>
      <c r="G34" s="7" t="n"/>
      <c r="H34" s="7" t="n"/>
      <c r="I34" s="7" t="n"/>
      <c r="J34" s="7" t="n"/>
      <c r="K34" s="7" t="n"/>
      <c r="L34" s="15">
        <f>IF($A34="","",SUM(G34:K34))</f>
        <v/>
      </c>
      <c r="M34" s="15">
        <f>IF($A34="","",L34*'Mzdy 2026'!$B$2)</f>
        <v/>
      </c>
      <c r="N34" s="15">
        <f>IF($A34="","",L34*'Mzdy 2026'!$B$3)</f>
        <v/>
      </c>
      <c r="O34" s="15">
        <f>IF($A34="","",'Mzdy 2026'!$B$7)</f>
        <v/>
      </c>
      <c r="P34" s="15">
        <f>IF($A34="","",MAX(0,L34-M34-N34))</f>
        <v/>
      </c>
      <c r="Q34" s="15">
        <f>IF($A34="","",MAX(0,(P34-O34)*'Mzdy 2026'!$B$6-R34))</f>
        <v/>
      </c>
      <c r="R34" s="7" t="n"/>
      <c r="S34" s="7" t="n"/>
      <c r="T34" s="15">
        <f>IF($A34="","",L34-M34-N34-Q34-S34)</f>
        <v/>
      </c>
      <c r="U34" s="15">
        <f>IF($A34="","",L34*'Mzdy 2026'!$B$4)</f>
        <v/>
      </c>
      <c r="V34" s="15">
        <f>IF($A34="","",L34*'Mzdy 2026'!$B$5)</f>
        <v/>
      </c>
      <c r="W34" s="15">
        <f>IF($A34="","",L34+U34+V34)</f>
        <v/>
      </c>
      <c r="X34" s="16">
        <f>IF($A34="","",IF(T34&gt;0,"Na vyplatenie","Skontrolovať"))</f>
        <v/>
      </c>
    </row>
    <row r="35">
      <c r="A35" s="11" t="n"/>
      <c r="B35" s="12" t="n"/>
      <c r="C35" s="12" t="n"/>
      <c r="D35" s="12" t="n"/>
      <c r="E35" s="11" t="n"/>
      <c r="F35" s="11" t="n"/>
      <c r="G35" s="7" t="n"/>
      <c r="H35" s="7" t="n"/>
      <c r="I35" s="7" t="n"/>
      <c r="J35" s="7" t="n"/>
      <c r="K35" s="7" t="n"/>
      <c r="L35" s="13">
        <f>IF($A35="","",SUM(G35:K35))</f>
        <v/>
      </c>
      <c r="M35" s="13">
        <f>IF($A35="","",L35*'Mzdy 2026'!$B$2)</f>
        <v/>
      </c>
      <c r="N35" s="13">
        <f>IF($A35="","",L35*'Mzdy 2026'!$B$3)</f>
        <v/>
      </c>
      <c r="O35" s="13">
        <f>IF($A35="","",'Mzdy 2026'!$B$7)</f>
        <v/>
      </c>
      <c r="P35" s="13">
        <f>IF($A35="","",MAX(0,L35-M35-N35))</f>
        <v/>
      </c>
      <c r="Q35" s="13">
        <f>IF($A35="","",MAX(0,(P35-O35)*'Mzdy 2026'!$B$6-R35))</f>
        <v/>
      </c>
      <c r="R35" s="7" t="n"/>
      <c r="S35" s="7" t="n"/>
      <c r="T35" s="13">
        <f>IF($A35="","",L35-M35-N35-Q35-S35)</f>
        <v/>
      </c>
      <c r="U35" s="13">
        <f>IF($A35="","",L35*'Mzdy 2026'!$B$4)</f>
        <v/>
      </c>
      <c r="V35" s="13">
        <f>IF($A35="","",L35*'Mzdy 2026'!$B$5)</f>
        <v/>
      </c>
      <c r="W35" s="13">
        <f>IF($A35="","",L35+U35+V35)</f>
        <v/>
      </c>
      <c r="X35" s="14">
        <f>IF($A35="","",IF(T35&gt;0,"Na vyplatenie","Skontrolovať"))</f>
        <v/>
      </c>
    </row>
    <row r="36">
      <c r="A36" s="11" t="n"/>
      <c r="B36" s="12" t="n"/>
      <c r="C36" s="12" t="n"/>
      <c r="D36" s="12" t="n"/>
      <c r="E36" s="11" t="n"/>
      <c r="F36" s="11" t="n"/>
      <c r="G36" s="7" t="n"/>
      <c r="H36" s="7" t="n"/>
      <c r="I36" s="7" t="n"/>
      <c r="J36" s="7" t="n"/>
      <c r="K36" s="7" t="n"/>
      <c r="L36" s="15">
        <f>IF($A36="","",SUM(G36:K36))</f>
        <v/>
      </c>
      <c r="M36" s="15">
        <f>IF($A36="","",L36*'Mzdy 2026'!$B$2)</f>
        <v/>
      </c>
      <c r="N36" s="15">
        <f>IF($A36="","",L36*'Mzdy 2026'!$B$3)</f>
        <v/>
      </c>
      <c r="O36" s="15">
        <f>IF($A36="","",'Mzdy 2026'!$B$7)</f>
        <v/>
      </c>
      <c r="P36" s="15">
        <f>IF($A36="","",MAX(0,L36-M36-N36))</f>
        <v/>
      </c>
      <c r="Q36" s="15">
        <f>IF($A36="","",MAX(0,(P36-O36)*'Mzdy 2026'!$B$6-R36))</f>
        <v/>
      </c>
      <c r="R36" s="7" t="n"/>
      <c r="S36" s="7" t="n"/>
      <c r="T36" s="15">
        <f>IF($A36="","",L36-M36-N36-Q36-S36)</f>
        <v/>
      </c>
      <c r="U36" s="15">
        <f>IF($A36="","",L36*'Mzdy 2026'!$B$4)</f>
        <v/>
      </c>
      <c r="V36" s="15">
        <f>IF($A36="","",L36*'Mzdy 2026'!$B$5)</f>
        <v/>
      </c>
      <c r="W36" s="15">
        <f>IF($A36="","",L36+U36+V36)</f>
        <v/>
      </c>
      <c r="X36" s="16">
        <f>IF($A36="","",IF(T36&gt;0,"Na vyplatenie","Skontrolovať"))</f>
        <v/>
      </c>
    </row>
    <row r="37">
      <c r="A37" s="11" t="n"/>
      <c r="B37" s="12" t="n"/>
      <c r="C37" s="12" t="n"/>
      <c r="D37" s="12" t="n"/>
      <c r="E37" s="11" t="n"/>
      <c r="F37" s="11" t="n"/>
      <c r="G37" s="7" t="n"/>
      <c r="H37" s="7" t="n"/>
      <c r="I37" s="7" t="n"/>
      <c r="J37" s="7" t="n"/>
      <c r="K37" s="7" t="n"/>
      <c r="L37" s="13">
        <f>IF($A37="","",SUM(G37:K37))</f>
        <v/>
      </c>
      <c r="M37" s="13">
        <f>IF($A37="","",L37*'Mzdy 2026'!$B$2)</f>
        <v/>
      </c>
      <c r="N37" s="13">
        <f>IF($A37="","",L37*'Mzdy 2026'!$B$3)</f>
        <v/>
      </c>
      <c r="O37" s="13">
        <f>IF($A37="","",'Mzdy 2026'!$B$7)</f>
        <v/>
      </c>
      <c r="P37" s="13">
        <f>IF($A37="","",MAX(0,L37-M37-N37))</f>
        <v/>
      </c>
      <c r="Q37" s="13">
        <f>IF($A37="","",MAX(0,(P37-O37)*'Mzdy 2026'!$B$6-R37))</f>
        <v/>
      </c>
      <c r="R37" s="7" t="n"/>
      <c r="S37" s="7" t="n"/>
      <c r="T37" s="13">
        <f>IF($A37="","",L37-M37-N37-Q37-S37)</f>
        <v/>
      </c>
      <c r="U37" s="13">
        <f>IF($A37="","",L37*'Mzdy 2026'!$B$4)</f>
        <v/>
      </c>
      <c r="V37" s="13">
        <f>IF($A37="","",L37*'Mzdy 2026'!$B$5)</f>
        <v/>
      </c>
      <c r="W37" s="13">
        <f>IF($A37="","",L37+U37+V37)</f>
        <v/>
      </c>
      <c r="X37" s="14">
        <f>IF($A37="","",IF(T37&gt;0,"Na vyplatenie","Skontrolovať"))</f>
        <v/>
      </c>
    </row>
    <row r="38">
      <c r="A38" s="11" t="n"/>
      <c r="B38" s="12" t="n"/>
      <c r="C38" s="12" t="n"/>
      <c r="D38" s="12" t="n"/>
      <c r="E38" s="11" t="n"/>
      <c r="F38" s="11" t="n"/>
      <c r="G38" s="7" t="n"/>
      <c r="H38" s="7" t="n"/>
      <c r="I38" s="7" t="n"/>
      <c r="J38" s="7" t="n"/>
      <c r="K38" s="7" t="n"/>
      <c r="L38" s="15">
        <f>IF($A38="","",SUM(G38:K38))</f>
        <v/>
      </c>
      <c r="M38" s="15">
        <f>IF($A38="","",L38*'Mzdy 2026'!$B$2)</f>
        <v/>
      </c>
      <c r="N38" s="15">
        <f>IF($A38="","",L38*'Mzdy 2026'!$B$3)</f>
        <v/>
      </c>
      <c r="O38" s="15">
        <f>IF($A38="","",'Mzdy 2026'!$B$7)</f>
        <v/>
      </c>
      <c r="P38" s="15">
        <f>IF($A38="","",MAX(0,L38-M38-N38))</f>
        <v/>
      </c>
      <c r="Q38" s="15">
        <f>IF($A38="","",MAX(0,(P38-O38)*'Mzdy 2026'!$B$6-R38))</f>
        <v/>
      </c>
      <c r="R38" s="7" t="n"/>
      <c r="S38" s="7" t="n"/>
      <c r="T38" s="15">
        <f>IF($A38="","",L38-M38-N38-Q38-S38)</f>
        <v/>
      </c>
      <c r="U38" s="15">
        <f>IF($A38="","",L38*'Mzdy 2026'!$B$4)</f>
        <v/>
      </c>
      <c r="V38" s="15">
        <f>IF($A38="","",L38*'Mzdy 2026'!$B$5)</f>
        <v/>
      </c>
      <c r="W38" s="15">
        <f>IF($A38="","",L38+U38+V38)</f>
        <v/>
      </c>
      <c r="X38" s="16">
        <f>IF($A38="","",IF(T38&gt;0,"Na vyplatenie","Skontrolovať"))</f>
        <v/>
      </c>
    </row>
    <row r="39">
      <c r="A39" s="11" t="n"/>
      <c r="B39" s="12" t="n"/>
      <c r="C39" s="12" t="n"/>
      <c r="D39" s="12" t="n"/>
      <c r="E39" s="11" t="n"/>
      <c r="F39" s="11" t="n"/>
      <c r="G39" s="7" t="n"/>
      <c r="H39" s="7" t="n"/>
      <c r="I39" s="7" t="n"/>
      <c r="J39" s="7" t="n"/>
      <c r="K39" s="7" t="n"/>
      <c r="L39" s="13">
        <f>IF($A39="","",SUM(G39:K39))</f>
        <v/>
      </c>
      <c r="M39" s="13">
        <f>IF($A39="","",L39*'Mzdy 2026'!$B$2)</f>
        <v/>
      </c>
      <c r="N39" s="13">
        <f>IF($A39="","",L39*'Mzdy 2026'!$B$3)</f>
        <v/>
      </c>
      <c r="O39" s="13">
        <f>IF($A39="","",'Mzdy 2026'!$B$7)</f>
        <v/>
      </c>
      <c r="P39" s="13">
        <f>IF($A39="","",MAX(0,L39-M39-N39))</f>
        <v/>
      </c>
      <c r="Q39" s="13">
        <f>IF($A39="","",MAX(0,(P39-O39)*'Mzdy 2026'!$B$6-R39))</f>
        <v/>
      </c>
      <c r="R39" s="7" t="n"/>
      <c r="S39" s="7" t="n"/>
      <c r="T39" s="13">
        <f>IF($A39="","",L39-M39-N39-Q39-S39)</f>
        <v/>
      </c>
      <c r="U39" s="13">
        <f>IF($A39="","",L39*'Mzdy 2026'!$B$4)</f>
        <v/>
      </c>
      <c r="V39" s="13">
        <f>IF($A39="","",L39*'Mzdy 2026'!$B$5)</f>
        <v/>
      </c>
      <c r="W39" s="13">
        <f>IF($A39="","",L39+U39+V39)</f>
        <v/>
      </c>
      <c r="X39" s="14">
        <f>IF($A39="","",IF(T39&gt;0,"Na vyplatenie","Skontrolovať"))</f>
        <v/>
      </c>
    </row>
    <row r="40">
      <c r="A40" s="11" t="n"/>
      <c r="B40" s="12" t="n"/>
      <c r="C40" s="12" t="n"/>
      <c r="D40" s="12" t="n"/>
      <c r="E40" s="11" t="n"/>
      <c r="F40" s="11" t="n"/>
      <c r="G40" s="7" t="n"/>
      <c r="H40" s="7" t="n"/>
      <c r="I40" s="7" t="n"/>
      <c r="J40" s="7" t="n"/>
      <c r="K40" s="7" t="n"/>
      <c r="L40" s="15">
        <f>IF($A40="","",SUM(G40:K40))</f>
        <v/>
      </c>
      <c r="M40" s="15">
        <f>IF($A40="","",L40*'Mzdy 2026'!$B$2)</f>
        <v/>
      </c>
      <c r="N40" s="15">
        <f>IF($A40="","",L40*'Mzdy 2026'!$B$3)</f>
        <v/>
      </c>
      <c r="O40" s="15">
        <f>IF($A40="","",'Mzdy 2026'!$B$7)</f>
        <v/>
      </c>
      <c r="P40" s="15">
        <f>IF($A40="","",MAX(0,L40-M40-N40))</f>
        <v/>
      </c>
      <c r="Q40" s="15">
        <f>IF($A40="","",MAX(0,(P40-O40)*'Mzdy 2026'!$B$6-R40))</f>
        <v/>
      </c>
      <c r="R40" s="7" t="n"/>
      <c r="S40" s="7" t="n"/>
      <c r="T40" s="15">
        <f>IF($A40="","",L40-M40-N40-Q40-S40)</f>
        <v/>
      </c>
      <c r="U40" s="15">
        <f>IF($A40="","",L40*'Mzdy 2026'!$B$4)</f>
        <v/>
      </c>
      <c r="V40" s="15">
        <f>IF($A40="","",L40*'Mzdy 2026'!$B$5)</f>
        <v/>
      </c>
      <c r="W40" s="15">
        <f>IF($A40="","",L40+U40+V40)</f>
        <v/>
      </c>
      <c r="X40" s="16">
        <f>IF($A40="","",IF(T40&gt;0,"Na vyplatenie","Skontrolovať"))</f>
        <v/>
      </c>
    </row>
    <row r="41">
      <c r="A41" s="11" t="n"/>
      <c r="B41" s="12" t="n"/>
      <c r="C41" s="12" t="n"/>
      <c r="D41" s="12" t="n"/>
      <c r="E41" s="11" t="n"/>
      <c r="F41" s="11" t="n"/>
      <c r="G41" s="7" t="n"/>
      <c r="H41" s="7" t="n"/>
      <c r="I41" s="7" t="n"/>
      <c r="J41" s="7" t="n"/>
      <c r="K41" s="7" t="n"/>
      <c r="L41" s="13">
        <f>IF($A41="","",SUM(G41:K41))</f>
        <v/>
      </c>
      <c r="M41" s="13">
        <f>IF($A41="","",L41*'Mzdy 2026'!$B$2)</f>
        <v/>
      </c>
      <c r="N41" s="13">
        <f>IF($A41="","",L41*'Mzdy 2026'!$B$3)</f>
        <v/>
      </c>
      <c r="O41" s="13">
        <f>IF($A41="","",'Mzdy 2026'!$B$7)</f>
        <v/>
      </c>
      <c r="P41" s="13">
        <f>IF($A41="","",MAX(0,L41-M41-N41))</f>
        <v/>
      </c>
      <c r="Q41" s="13">
        <f>IF($A41="","",MAX(0,(P41-O41)*'Mzdy 2026'!$B$6-R41))</f>
        <v/>
      </c>
      <c r="R41" s="7" t="n"/>
      <c r="S41" s="7" t="n"/>
      <c r="T41" s="13">
        <f>IF($A41="","",L41-M41-N41-Q41-S41)</f>
        <v/>
      </c>
      <c r="U41" s="13">
        <f>IF($A41="","",L41*'Mzdy 2026'!$B$4)</f>
        <v/>
      </c>
      <c r="V41" s="13">
        <f>IF($A41="","",L41*'Mzdy 2026'!$B$5)</f>
        <v/>
      </c>
      <c r="W41" s="13">
        <f>IF($A41="","",L41+U41+V41)</f>
        <v/>
      </c>
      <c r="X41" s="14">
        <f>IF($A41="","",IF(T41&gt;0,"Na vyplatenie","Skontrolovať"))</f>
        <v/>
      </c>
    </row>
    <row r="42">
      <c r="A42" s="11" t="n"/>
      <c r="B42" s="12" t="n"/>
      <c r="C42" s="12" t="n"/>
      <c r="D42" s="12" t="n"/>
      <c r="E42" s="11" t="n"/>
      <c r="F42" s="11" t="n"/>
      <c r="G42" s="7" t="n"/>
      <c r="H42" s="7" t="n"/>
      <c r="I42" s="7" t="n"/>
      <c r="J42" s="7" t="n"/>
      <c r="K42" s="7" t="n"/>
      <c r="L42" s="15">
        <f>IF($A42="","",SUM(G42:K42))</f>
        <v/>
      </c>
      <c r="M42" s="15">
        <f>IF($A42="","",L42*'Mzdy 2026'!$B$2)</f>
        <v/>
      </c>
      <c r="N42" s="15">
        <f>IF($A42="","",L42*'Mzdy 2026'!$B$3)</f>
        <v/>
      </c>
      <c r="O42" s="15">
        <f>IF($A42="","",'Mzdy 2026'!$B$7)</f>
        <v/>
      </c>
      <c r="P42" s="15">
        <f>IF($A42="","",MAX(0,L42-M42-N42))</f>
        <v/>
      </c>
      <c r="Q42" s="15">
        <f>IF($A42="","",MAX(0,(P42-O42)*'Mzdy 2026'!$B$6-R42))</f>
        <v/>
      </c>
      <c r="R42" s="7" t="n"/>
      <c r="S42" s="7" t="n"/>
      <c r="T42" s="15">
        <f>IF($A42="","",L42-M42-N42-Q42-S42)</f>
        <v/>
      </c>
      <c r="U42" s="15">
        <f>IF($A42="","",L42*'Mzdy 2026'!$B$4)</f>
        <v/>
      </c>
      <c r="V42" s="15">
        <f>IF($A42="","",L42*'Mzdy 2026'!$B$5)</f>
        <v/>
      </c>
      <c r="W42" s="15">
        <f>IF($A42="","",L42+U42+V42)</f>
        <v/>
      </c>
      <c r="X42" s="16">
        <f>IF($A42="","",IF(T42&gt;0,"Na vyplatenie","Skontrolovať"))</f>
        <v/>
      </c>
    </row>
    <row r="43">
      <c r="A43" s="11" t="n"/>
      <c r="B43" s="12" t="n"/>
      <c r="C43" s="12" t="n"/>
      <c r="D43" s="12" t="n"/>
      <c r="E43" s="11" t="n"/>
      <c r="F43" s="11" t="n"/>
      <c r="G43" s="7" t="n"/>
      <c r="H43" s="7" t="n"/>
      <c r="I43" s="7" t="n"/>
      <c r="J43" s="7" t="n"/>
      <c r="K43" s="7" t="n"/>
      <c r="L43" s="13">
        <f>IF($A43="","",SUM(G43:K43))</f>
        <v/>
      </c>
      <c r="M43" s="13">
        <f>IF($A43="","",L43*'Mzdy 2026'!$B$2)</f>
        <v/>
      </c>
      <c r="N43" s="13">
        <f>IF($A43="","",L43*'Mzdy 2026'!$B$3)</f>
        <v/>
      </c>
      <c r="O43" s="13">
        <f>IF($A43="","",'Mzdy 2026'!$B$7)</f>
        <v/>
      </c>
      <c r="P43" s="13">
        <f>IF($A43="","",MAX(0,L43-M43-N43))</f>
        <v/>
      </c>
      <c r="Q43" s="13">
        <f>IF($A43="","",MAX(0,(P43-O43)*'Mzdy 2026'!$B$6-R43))</f>
        <v/>
      </c>
      <c r="R43" s="7" t="n"/>
      <c r="S43" s="7" t="n"/>
      <c r="T43" s="13">
        <f>IF($A43="","",L43-M43-N43-Q43-S43)</f>
        <v/>
      </c>
      <c r="U43" s="13">
        <f>IF($A43="","",L43*'Mzdy 2026'!$B$4)</f>
        <v/>
      </c>
      <c r="V43" s="13">
        <f>IF($A43="","",L43*'Mzdy 2026'!$B$5)</f>
        <v/>
      </c>
      <c r="W43" s="13">
        <f>IF($A43="","",L43+U43+V43)</f>
        <v/>
      </c>
      <c r="X43" s="14">
        <f>IF($A43="","",IF(T43&gt;0,"Na vyplatenie","Skontrolovať"))</f>
        <v/>
      </c>
    </row>
    <row r="44">
      <c r="A44" s="11" t="n"/>
      <c r="B44" s="12" t="n"/>
      <c r="C44" s="12" t="n"/>
      <c r="D44" s="12" t="n"/>
      <c r="E44" s="11" t="n"/>
      <c r="F44" s="11" t="n"/>
      <c r="G44" s="7" t="n"/>
      <c r="H44" s="7" t="n"/>
      <c r="I44" s="7" t="n"/>
      <c r="J44" s="7" t="n"/>
      <c r="K44" s="7" t="n"/>
      <c r="L44" s="15">
        <f>IF($A44="","",SUM(G44:K44))</f>
        <v/>
      </c>
      <c r="M44" s="15">
        <f>IF($A44="","",L44*'Mzdy 2026'!$B$2)</f>
        <v/>
      </c>
      <c r="N44" s="15">
        <f>IF($A44="","",L44*'Mzdy 2026'!$B$3)</f>
        <v/>
      </c>
      <c r="O44" s="15">
        <f>IF($A44="","",'Mzdy 2026'!$B$7)</f>
        <v/>
      </c>
      <c r="P44" s="15">
        <f>IF($A44="","",MAX(0,L44-M44-N44))</f>
        <v/>
      </c>
      <c r="Q44" s="15">
        <f>IF($A44="","",MAX(0,(P44-O44)*'Mzdy 2026'!$B$6-R44))</f>
        <v/>
      </c>
      <c r="R44" s="7" t="n"/>
      <c r="S44" s="7" t="n"/>
      <c r="T44" s="15">
        <f>IF($A44="","",L44-M44-N44-Q44-S44)</f>
        <v/>
      </c>
      <c r="U44" s="15">
        <f>IF($A44="","",L44*'Mzdy 2026'!$B$4)</f>
        <v/>
      </c>
      <c r="V44" s="15">
        <f>IF($A44="","",L44*'Mzdy 2026'!$B$5)</f>
        <v/>
      </c>
      <c r="W44" s="15">
        <f>IF($A44="","",L44+U44+V44)</f>
        <v/>
      </c>
      <c r="X44" s="16">
        <f>IF($A44="","",IF(T44&gt;0,"Na vyplatenie","Skontrolovať"))</f>
        <v/>
      </c>
    </row>
    <row r="45">
      <c r="A45" s="11" t="n"/>
      <c r="B45" s="12" t="n"/>
      <c r="C45" s="12" t="n"/>
      <c r="D45" s="12" t="n"/>
      <c r="E45" s="11" t="n"/>
      <c r="F45" s="11" t="n"/>
      <c r="G45" s="7" t="n"/>
      <c r="H45" s="7" t="n"/>
      <c r="I45" s="7" t="n"/>
      <c r="J45" s="7" t="n"/>
      <c r="K45" s="7" t="n"/>
      <c r="L45" s="13">
        <f>IF($A45="","",SUM(G45:K45))</f>
        <v/>
      </c>
      <c r="M45" s="13">
        <f>IF($A45="","",L45*'Mzdy 2026'!$B$2)</f>
        <v/>
      </c>
      <c r="N45" s="13">
        <f>IF($A45="","",L45*'Mzdy 2026'!$B$3)</f>
        <v/>
      </c>
      <c r="O45" s="13">
        <f>IF($A45="","",'Mzdy 2026'!$B$7)</f>
        <v/>
      </c>
      <c r="P45" s="13">
        <f>IF($A45="","",MAX(0,L45-M45-N45))</f>
        <v/>
      </c>
      <c r="Q45" s="13">
        <f>IF($A45="","",MAX(0,(P45-O45)*'Mzdy 2026'!$B$6-R45))</f>
        <v/>
      </c>
      <c r="R45" s="7" t="n"/>
      <c r="S45" s="7" t="n"/>
      <c r="T45" s="13">
        <f>IF($A45="","",L45-M45-N45-Q45-S45)</f>
        <v/>
      </c>
      <c r="U45" s="13">
        <f>IF($A45="","",L45*'Mzdy 2026'!$B$4)</f>
        <v/>
      </c>
      <c r="V45" s="13">
        <f>IF($A45="","",L45*'Mzdy 2026'!$B$5)</f>
        <v/>
      </c>
      <c r="W45" s="13">
        <f>IF($A45="","",L45+U45+V45)</f>
        <v/>
      </c>
      <c r="X45" s="14">
        <f>IF($A45="","",IF(T45&gt;0,"Na vyplatenie","Skontrolovať"))</f>
        <v/>
      </c>
    </row>
    <row r="46">
      <c r="A46" s="11" t="n"/>
      <c r="B46" s="12" t="n"/>
      <c r="C46" s="12" t="n"/>
      <c r="D46" s="12" t="n"/>
      <c r="E46" s="11" t="n"/>
      <c r="F46" s="11" t="n"/>
      <c r="G46" s="7" t="n"/>
      <c r="H46" s="7" t="n"/>
      <c r="I46" s="7" t="n"/>
      <c r="J46" s="7" t="n"/>
      <c r="K46" s="7" t="n"/>
      <c r="L46" s="15">
        <f>IF($A46="","",SUM(G46:K46))</f>
        <v/>
      </c>
      <c r="M46" s="15">
        <f>IF($A46="","",L46*'Mzdy 2026'!$B$2)</f>
        <v/>
      </c>
      <c r="N46" s="15">
        <f>IF($A46="","",L46*'Mzdy 2026'!$B$3)</f>
        <v/>
      </c>
      <c r="O46" s="15">
        <f>IF($A46="","",'Mzdy 2026'!$B$7)</f>
        <v/>
      </c>
      <c r="P46" s="15">
        <f>IF($A46="","",MAX(0,L46-M46-N46))</f>
        <v/>
      </c>
      <c r="Q46" s="15">
        <f>IF($A46="","",MAX(0,(P46-O46)*'Mzdy 2026'!$B$6-R46))</f>
        <v/>
      </c>
      <c r="R46" s="7" t="n"/>
      <c r="S46" s="7" t="n"/>
      <c r="T46" s="15">
        <f>IF($A46="","",L46-M46-N46-Q46-S46)</f>
        <v/>
      </c>
      <c r="U46" s="15">
        <f>IF($A46="","",L46*'Mzdy 2026'!$B$4)</f>
        <v/>
      </c>
      <c r="V46" s="15">
        <f>IF($A46="","",L46*'Mzdy 2026'!$B$5)</f>
        <v/>
      </c>
      <c r="W46" s="15">
        <f>IF($A46="","",L46+U46+V46)</f>
        <v/>
      </c>
      <c r="X46" s="16">
        <f>IF($A46="","",IF(T46&gt;0,"Na vyplatenie","Skontrolovať"))</f>
        <v/>
      </c>
    </row>
    <row r="47">
      <c r="A47" s="11" t="n"/>
      <c r="B47" s="12" t="n"/>
      <c r="C47" s="12" t="n"/>
      <c r="D47" s="12" t="n"/>
      <c r="E47" s="11" t="n"/>
      <c r="F47" s="11" t="n"/>
      <c r="G47" s="7" t="n"/>
      <c r="H47" s="7" t="n"/>
      <c r="I47" s="7" t="n"/>
      <c r="J47" s="7" t="n"/>
      <c r="K47" s="7" t="n"/>
      <c r="L47" s="13">
        <f>IF($A47="","",SUM(G47:K47))</f>
        <v/>
      </c>
      <c r="M47" s="13">
        <f>IF($A47="","",L47*'Mzdy 2026'!$B$2)</f>
        <v/>
      </c>
      <c r="N47" s="13">
        <f>IF($A47="","",L47*'Mzdy 2026'!$B$3)</f>
        <v/>
      </c>
      <c r="O47" s="13">
        <f>IF($A47="","",'Mzdy 2026'!$B$7)</f>
        <v/>
      </c>
      <c r="P47" s="13">
        <f>IF($A47="","",MAX(0,L47-M47-N47))</f>
        <v/>
      </c>
      <c r="Q47" s="13">
        <f>IF($A47="","",MAX(0,(P47-O47)*'Mzdy 2026'!$B$6-R47))</f>
        <v/>
      </c>
      <c r="R47" s="7" t="n"/>
      <c r="S47" s="7" t="n"/>
      <c r="T47" s="13">
        <f>IF($A47="","",L47-M47-N47-Q47-S47)</f>
        <v/>
      </c>
      <c r="U47" s="13">
        <f>IF($A47="","",L47*'Mzdy 2026'!$B$4)</f>
        <v/>
      </c>
      <c r="V47" s="13">
        <f>IF($A47="","",L47*'Mzdy 2026'!$B$5)</f>
        <v/>
      </c>
      <c r="W47" s="13">
        <f>IF($A47="","",L47+U47+V47)</f>
        <v/>
      </c>
      <c r="X47" s="14">
        <f>IF($A47="","",IF(T47&gt;0,"Na vyplatenie","Skontrolovať"))</f>
        <v/>
      </c>
    </row>
    <row r="48">
      <c r="A48" s="11" t="n"/>
      <c r="B48" s="12" t="n"/>
      <c r="C48" s="12" t="n"/>
      <c r="D48" s="12" t="n"/>
      <c r="E48" s="11" t="n"/>
      <c r="F48" s="11" t="n"/>
      <c r="G48" s="7" t="n"/>
      <c r="H48" s="7" t="n"/>
      <c r="I48" s="7" t="n"/>
      <c r="J48" s="7" t="n"/>
      <c r="K48" s="7" t="n"/>
      <c r="L48" s="15">
        <f>IF($A48="","",SUM(G48:K48))</f>
        <v/>
      </c>
      <c r="M48" s="15">
        <f>IF($A48="","",L48*'Mzdy 2026'!$B$2)</f>
        <v/>
      </c>
      <c r="N48" s="15">
        <f>IF($A48="","",L48*'Mzdy 2026'!$B$3)</f>
        <v/>
      </c>
      <c r="O48" s="15">
        <f>IF($A48="","",'Mzdy 2026'!$B$7)</f>
        <v/>
      </c>
      <c r="P48" s="15">
        <f>IF($A48="","",MAX(0,L48-M48-N48))</f>
        <v/>
      </c>
      <c r="Q48" s="15">
        <f>IF($A48="","",MAX(0,(P48-O48)*'Mzdy 2026'!$B$6-R48))</f>
        <v/>
      </c>
      <c r="R48" s="7" t="n"/>
      <c r="S48" s="7" t="n"/>
      <c r="T48" s="15">
        <f>IF($A48="","",L48-M48-N48-Q48-S48)</f>
        <v/>
      </c>
      <c r="U48" s="15">
        <f>IF($A48="","",L48*'Mzdy 2026'!$B$4)</f>
        <v/>
      </c>
      <c r="V48" s="15">
        <f>IF($A48="","",L48*'Mzdy 2026'!$B$5)</f>
        <v/>
      </c>
      <c r="W48" s="15">
        <f>IF($A48="","",L48+U48+V48)</f>
        <v/>
      </c>
      <c r="X48" s="16">
        <f>IF($A48="","",IF(T48&gt;0,"Na vyplatenie","Skontrolovať"))</f>
        <v/>
      </c>
    </row>
    <row r="49">
      <c r="A49" s="11" t="n"/>
      <c r="B49" s="12" t="n"/>
      <c r="C49" s="12" t="n"/>
      <c r="D49" s="12" t="n"/>
      <c r="E49" s="11" t="n"/>
      <c r="F49" s="11" t="n"/>
      <c r="G49" s="7" t="n"/>
      <c r="H49" s="7" t="n"/>
      <c r="I49" s="7" t="n"/>
      <c r="J49" s="7" t="n"/>
      <c r="K49" s="7" t="n"/>
      <c r="L49" s="13">
        <f>IF($A49="","",SUM(G49:K49))</f>
        <v/>
      </c>
      <c r="M49" s="13">
        <f>IF($A49="","",L49*'Mzdy 2026'!$B$2)</f>
        <v/>
      </c>
      <c r="N49" s="13">
        <f>IF($A49="","",L49*'Mzdy 2026'!$B$3)</f>
        <v/>
      </c>
      <c r="O49" s="13">
        <f>IF($A49="","",'Mzdy 2026'!$B$7)</f>
        <v/>
      </c>
      <c r="P49" s="13">
        <f>IF($A49="","",MAX(0,L49-M49-N49))</f>
        <v/>
      </c>
      <c r="Q49" s="13">
        <f>IF($A49="","",MAX(0,(P49-O49)*'Mzdy 2026'!$B$6-R49))</f>
        <v/>
      </c>
      <c r="R49" s="7" t="n"/>
      <c r="S49" s="7" t="n"/>
      <c r="T49" s="13">
        <f>IF($A49="","",L49-M49-N49-Q49-S49)</f>
        <v/>
      </c>
      <c r="U49" s="13">
        <f>IF($A49="","",L49*'Mzdy 2026'!$B$4)</f>
        <v/>
      </c>
      <c r="V49" s="13">
        <f>IF($A49="","",L49*'Mzdy 2026'!$B$5)</f>
        <v/>
      </c>
      <c r="W49" s="13">
        <f>IF($A49="","",L49+U49+V49)</f>
        <v/>
      </c>
      <c r="X49" s="14">
        <f>IF($A49="","",IF(T49&gt;0,"Na vyplatenie","Skontrolovať"))</f>
        <v/>
      </c>
    </row>
    <row r="50">
      <c r="A50" s="11" t="n"/>
      <c r="B50" s="12" t="n"/>
      <c r="C50" s="12" t="n"/>
      <c r="D50" s="12" t="n"/>
      <c r="E50" s="11" t="n"/>
      <c r="F50" s="11" t="n"/>
      <c r="G50" s="7" t="n"/>
      <c r="H50" s="7" t="n"/>
      <c r="I50" s="7" t="n"/>
      <c r="J50" s="7" t="n"/>
      <c r="K50" s="7" t="n"/>
      <c r="L50" s="15">
        <f>IF($A50="","",SUM(G50:K50))</f>
        <v/>
      </c>
      <c r="M50" s="15">
        <f>IF($A50="","",L50*'Mzdy 2026'!$B$2)</f>
        <v/>
      </c>
      <c r="N50" s="15">
        <f>IF($A50="","",L50*'Mzdy 2026'!$B$3)</f>
        <v/>
      </c>
      <c r="O50" s="15">
        <f>IF($A50="","",'Mzdy 2026'!$B$7)</f>
        <v/>
      </c>
      <c r="P50" s="15">
        <f>IF($A50="","",MAX(0,L50-M50-N50))</f>
        <v/>
      </c>
      <c r="Q50" s="15">
        <f>IF($A50="","",MAX(0,(P50-O50)*'Mzdy 2026'!$B$6-R50))</f>
        <v/>
      </c>
      <c r="R50" s="7" t="n"/>
      <c r="S50" s="7" t="n"/>
      <c r="T50" s="15">
        <f>IF($A50="","",L50-M50-N50-Q50-S50)</f>
        <v/>
      </c>
      <c r="U50" s="15">
        <f>IF($A50="","",L50*'Mzdy 2026'!$B$4)</f>
        <v/>
      </c>
      <c r="V50" s="15">
        <f>IF($A50="","",L50*'Mzdy 2026'!$B$5)</f>
        <v/>
      </c>
      <c r="W50" s="15">
        <f>IF($A50="","",L50+U50+V50)</f>
        <v/>
      </c>
      <c r="X50" s="16">
        <f>IF($A50="","",IF(T50&gt;0,"Na vyplatenie","Skontrolovať"))</f>
        <v/>
      </c>
    </row>
    <row r="51">
      <c r="A51" s="11" t="n"/>
      <c r="B51" s="12" t="n"/>
      <c r="C51" s="12" t="n"/>
      <c r="D51" s="12" t="n"/>
      <c r="E51" s="11" t="n"/>
      <c r="F51" s="11" t="n"/>
      <c r="G51" s="7" t="n"/>
      <c r="H51" s="7" t="n"/>
      <c r="I51" s="7" t="n"/>
      <c r="J51" s="7" t="n"/>
      <c r="K51" s="7" t="n"/>
      <c r="L51" s="13">
        <f>IF($A51="","",SUM(G51:K51))</f>
        <v/>
      </c>
      <c r="M51" s="13">
        <f>IF($A51="","",L51*'Mzdy 2026'!$B$2)</f>
        <v/>
      </c>
      <c r="N51" s="13">
        <f>IF($A51="","",L51*'Mzdy 2026'!$B$3)</f>
        <v/>
      </c>
      <c r="O51" s="13">
        <f>IF($A51="","",'Mzdy 2026'!$B$7)</f>
        <v/>
      </c>
      <c r="P51" s="13">
        <f>IF($A51="","",MAX(0,L51-M51-N51))</f>
        <v/>
      </c>
      <c r="Q51" s="13">
        <f>IF($A51="","",MAX(0,(P51-O51)*'Mzdy 2026'!$B$6-R51))</f>
        <v/>
      </c>
      <c r="R51" s="7" t="n"/>
      <c r="S51" s="7" t="n"/>
      <c r="T51" s="13">
        <f>IF($A51="","",L51-M51-N51-Q51-S51)</f>
        <v/>
      </c>
      <c r="U51" s="13">
        <f>IF($A51="","",L51*'Mzdy 2026'!$B$4)</f>
        <v/>
      </c>
      <c r="V51" s="13">
        <f>IF($A51="","",L51*'Mzdy 2026'!$B$5)</f>
        <v/>
      </c>
      <c r="W51" s="13">
        <f>IF($A51="","",L51+U51+V51)</f>
        <v/>
      </c>
      <c r="X51" s="14">
        <f>IF($A51="","",IF(T51&gt;0,"Na vyplatenie","Skontrolovať"))</f>
        <v/>
      </c>
    </row>
    <row r="52">
      <c r="A52" s="11" t="n"/>
      <c r="B52" s="12" t="n"/>
      <c r="C52" s="12" t="n"/>
      <c r="D52" s="12" t="n"/>
      <c r="E52" s="11" t="n"/>
      <c r="F52" s="11" t="n"/>
      <c r="G52" s="7" t="n"/>
      <c r="H52" s="7" t="n"/>
      <c r="I52" s="7" t="n"/>
      <c r="J52" s="7" t="n"/>
      <c r="K52" s="7" t="n"/>
      <c r="L52" s="15">
        <f>IF($A52="","",SUM(G52:K52))</f>
        <v/>
      </c>
      <c r="M52" s="15">
        <f>IF($A52="","",L52*'Mzdy 2026'!$B$2)</f>
        <v/>
      </c>
      <c r="N52" s="15">
        <f>IF($A52="","",L52*'Mzdy 2026'!$B$3)</f>
        <v/>
      </c>
      <c r="O52" s="15">
        <f>IF($A52="","",'Mzdy 2026'!$B$7)</f>
        <v/>
      </c>
      <c r="P52" s="15">
        <f>IF($A52="","",MAX(0,L52-M52-N52))</f>
        <v/>
      </c>
      <c r="Q52" s="15">
        <f>IF($A52="","",MAX(0,(P52-O52)*'Mzdy 2026'!$B$6-R52))</f>
        <v/>
      </c>
      <c r="R52" s="7" t="n"/>
      <c r="S52" s="7" t="n"/>
      <c r="T52" s="15">
        <f>IF($A52="","",L52-M52-N52-Q52-S52)</f>
        <v/>
      </c>
      <c r="U52" s="15">
        <f>IF($A52="","",L52*'Mzdy 2026'!$B$4)</f>
        <v/>
      </c>
      <c r="V52" s="15">
        <f>IF($A52="","",L52*'Mzdy 2026'!$B$5)</f>
        <v/>
      </c>
      <c r="W52" s="15">
        <f>IF($A52="","",L52+U52+V52)</f>
        <v/>
      </c>
      <c r="X52" s="16">
        <f>IF($A52="","",IF(T52&gt;0,"Na vyplatenie","Skontrolovať"))</f>
        <v/>
      </c>
    </row>
    <row r="53">
      <c r="A53" s="11" t="n"/>
      <c r="B53" s="12" t="n"/>
      <c r="C53" s="12" t="n"/>
      <c r="D53" s="12" t="n"/>
      <c r="E53" s="11" t="n"/>
      <c r="F53" s="11" t="n"/>
      <c r="G53" s="7" t="n"/>
      <c r="H53" s="7" t="n"/>
      <c r="I53" s="7" t="n"/>
      <c r="J53" s="7" t="n"/>
      <c r="K53" s="7" t="n"/>
      <c r="L53" s="13">
        <f>IF($A53="","",SUM(G53:K53))</f>
        <v/>
      </c>
      <c r="M53" s="13">
        <f>IF($A53="","",L53*'Mzdy 2026'!$B$2)</f>
        <v/>
      </c>
      <c r="N53" s="13">
        <f>IF($A53="","",L53*'Mzdy 2026'!$B$3)</f>
        <v/>
      </c>
      <c r="O53" s="13">
        <f>IF($A53="","",'Mzdy 2026'!$B$7)</f>
        <v/>
      </c>
      <c r="P53" s="13">
        <f>IF($A53="","",MAX(0,L53-M53-N53))</f>
        <v/>
      </c>
      <c r="Q53" s="13">
        <f>IF($A53="","",MAX(0,(P53-O53)*'Mzdy 2026'!$B$6-R53))</f>
        <v/>
      </c>
      <c r="R53" s="7" t="n"/>
      <c r="S53" s="7" t="n"/>
      <c r="T53" s="13">
        <f>IF($A53="","",L53-M53-N53-Q53-S53)</f>
        <v/>
      </c>
      <c r="U53" s="13">
        <f>IF($A53="","",L53*'Mzdy 2026'!$B$4)</f>
        <v/>
      </c>
      <c r="V53" s="13">
        <f>IF($A53="","",L53*'Mzdy 2026'!$B$5)</f>
        <v/>
      </c>
      <c r="W53" s="13">
        <f>IF($A53="","",L53+U53+V53)</f>
        <v/>
      </c>
      <c r="X53" s="14">
        <f>IF($A53="","",IF(T53&gt;0,"Na vyplatenie","Skontrolovať"))</f>
        <v/>
      </c>
    </row>
    <row r="54">
      <c r="A54" s="11" t="n"/>
      <c r="B54" s="12" t="n"/>
      <c r="C54" s="12" t="n"/>
      <c r="D54" s="12" t="n"/>
      <c r="E54" s="11" t="n"/>
      <c r="F54" s="11" t="n"/>
      <c r="G54" s="7" t="n"/>
      <c r="H54" s="7" t="n"/>
      <c r="I54" s="7" t="n"/>
      <c r="J54" s="7" t="n"/>
      <c r="K54" s="7" t="n"/>
      <c r="L54" s="15">
        <f>IF($A54="","",SUM(G54:K54))</f>
        <v/>
      </c>
      <c r="M54" s="15">
        <f>IF($A54="","",L54*'Mzdy 2026'!$B$2)</f>
        <v/>
      </c>
      <c r="N54" s="15">
        <f>IF($A54="","",L54*'Mzdy 2026'!$B$3)</f>
        <v/>
      </c>
      <c r="O54" s="15">
        <f>IF($A54="","",'Mzdy 2026'!$B$7)</f>
        <v/>
      </c>
      <c r="P54" s="15">
        <f>IF($A54="","",MAX(0,L54-M54-N54))</f>
        <v/>
      </c>
      <c r="Q54" s="15">
        <f>IF($A54="","",MAX(0,(P54-O54)*'Mzdy 2026'!$B$6-R54))</f>
        <v/>
      </c>
      <c r="R54" s="7" t="n"/>
      <c r="S54" s="7" t="n"/>
      <c r="T54" s="15">
        <f>IF($A54="","",L54-M54-N54-Q54-S54)</f>
        <v/>
      </c>
      <c r="U54" s="15">
        <f>IF($A54="","",L54*'Mzdy 2026'!$B$4)</f>
        <v/>
      </c>
      <c r="V54" s="15">
        <f>IF($A54="","",L54*'Mzdy 2026'!$B$5)</f>
        <v/>
      </c>
      <c r="W54" s="15">
        <f>IF($A54="","",L54+U54+V54)</f>
        <v/>
      </c>
      <c r="X54" s="16">
        <f>IF($A54="","",IF(T54&gt;0,"Na vyplatenie","Skontrolovať"))</f>
        <v/>
      </c>
    </row>
    <row r="55">
      <c r="A55" s="11" t="n"/>
      <c r="B55" s="12" t="n"/>
      <c r="C55" s="12" t="n"/>
      <c r="D55" s="12" t="n"/>
      <c r="E55" s="11" t="n"/>
      <c r="F55" s="11" t="n"/>
      <c r="G55" s="7" t="n"/>
      <c r="H55" s="7" t="n"/>
      <c r="I55" s="7" t="n"/>
      <c r="J55" s="7" t="n"/>
      <c r="K55" s="7" t="n"/>
      <c r="L55" s="13">
        <f>IF($A55="","",SUM(G55:K55))</f>
        <v/>
      </c>
      <c r="M55" s="13">
        <f>IF($A55="","",L55*'Mzdy 2026'!$B$2)</f>
        <v/>
      </c>
      <c r="N55" s="13">
        <f>IF($A55="","",L55*'Mzdy 2026'!$B$3)</f>
        <v/>
      </c>
      <c r="O55" s="13">
        <f>IF($A55="","",'Mzdy 2026'!$B$7)</f>
        <v/>
      </c>
      <c r="P55" s="13">
        <f>IF($A55="","",MAX(0,L55-M55-N55))</f>
        <v/>
      </c>
      <c r="Q55" s="13">
        <f>IF($A55="","",MAX(0,(P55-O55)*'Mzdy 2026'!$B$6-R55))</f>
        <v/>
      </c>
      <c r="R55" s="7" t="n"/>
      <c r="S55" s="7" t="n"/>
      <c r="T55" s="13">
        <f>IF($A55="","",L55-M55-N55-Q55-S55)</f>
        <v/>
      </c>
      <c r="U55" s="13">
        <f>IF($A55="","",L55*'Mzdy 2026'!$B$4)</f>
        <v/>
      </c>
      <c r="V55" s="13">
        <f>IF($A55="","",L55*'Mzdy 2026'!$B$5)</f>
        <v/>
      </c>
      <c r="W55" s="13">
        <f>IF($A55="","",L55+U55+V55)</f>
        <v/>
      </c>
      <c r="X55" s="14">
        <f>IF($A55="","",IF(T55&gt;0,"Na vyplatenie","Skontrolovať"))</f>
        <v/>
      </c>
    </row>
    <row r="56">
      <c r="A56" s="11" t="n"/>
      <c r="B56" s="12" t="n"/>
      <c r="C56" s="12" t="n"/>
      <c r="D56" s="12" t="n"/>
      <c r="E56" s="11" t="n"/>
      <c r="F56" s="11" t="n"/>
      <c r="G56" s="7" t="n"/>
      <c r="H56" s="7" t="n"/>
      <c r="I56" s="7" t="n"/>
      <c r="J56" s="7" t="n"/>
      <c r="K56" s="7" t="n"/>
      <c r="L56" s="15">
        <f>IF($A56="","",SUM(G56:K56))</f>
        <v/>
      </c>
      <c r="M56" s="15">
        <f>IF($A56="","",L56*'Mzdy 2026'!$B$2)</f>
        <v/>
      </c>
      <c r="N56" s="15">
        <f>IF($A56="","",L56*'Mzdy 2026'!$B$3)</f>
        <v/>
      </c>
      <c r="O56" s="15">
        <f>IF($A56="","",'Mzdy 2026'!$B$7)</f>
        <v/>
      </c>
      <c r="P56" s="15">
        <f>IF($A56="","",MAX(0,L56-M56-N56))</f>
        <v/>
      </c>
      <c r="Q56" s="15">
        <f>IF($A56="","",MAX(0,(P56-O56)*'Mzdy 2026'!$B$6-R56))</f>
        <v/>
      </c>
      <c r="R56" s="7" t="n"/>
      <c r="S56" s="7" t="n"/>
      <c r="T56" s="15">
        <f>IF($A56="","",L56-M56-N56-Q56-S56)</f>
        <v/>
      </c>
      <c r="U56" s="15">
        <f>IF($A56="","",L56*'Mzdy 2026'!$B$4)</f>
        <v/>
      </c>
      <c r="V56" s="15">
        <f>IF($A56="","",L56*'Mzdy 2026'!$B$5)</f>
        <v/>
      </c>
      <c r="W56" s="15">
        <f>IF($A56="","",L56+U56+V56)</f>
        <v/>
      </c>
      <c r="X56" s="16">
        <f>IF($A56="","",IF(T56&gt;0,"Na vyplatenie","Skontrolovať"))</f>
        <v/>
      </c>
    </row>
    <row r="57">
      <c r="A57" s="11" t="n"/>
      <c r="B57" s="12" t="n"/>
      <c r="C57" s="12" t="n"/>
      <c r="D57" s="12" t="n"/>
      <c r="E57" s="11" t="n"/>
      <c r="F57" s="11" t="n"/>
      <c r="G57" s="7" t="n"/>
      <c r="H57" s="7" t="n"/>
      <c r="I57" s="7" t="n"/>
      <c r="J57" s="7" t="n"/>
      <c r="K57" s="7" t="n"/>
      <c r="L57" s="13">
        <f>IF($A57="","",SUM(G57:K57))</f>
        <v/>
      </c>
      <c r="M57" s="13">
        <f>IF($A57="","",L57*'Mzdy 2026'!$B$2)</f>
        <v/>
      </c>
      <c r="N57" s="13">
        <f>IF($A57="","",L57*'Mzdy 2026'!$B$3)</f>
        <v/>
      </c>
      <c r="O57" s="13">
        <f>IF($A57="","",'Mzdy 2026'!$B$7)</f>
        <v/>
      </c>
      <c r="P57" s="13">
        <f>IF($A57="","",MAX(0,L57-M57-N57))</f>
        <v/>
      </c>
      <c r="Q57" s="13">
        <f>IF($A57="","",MAX(0,(P57-O57)*'Mzdy 2026'!$B$6-R57))</f>
        <v/>
      </c>
      <c r="R57" s="7" t="n"/>
      <c r="S57" s="7" t="n"/>
      <c r="T57" s="13">
        <f>IF($A57="","",L57-M57-N57-Q57-S57)</f>
        <v/>
      </c>
      <c r="U57" s="13">
        <f>IF($A57="","",L57*'Mzdy 2026'!$B$4)</f>
        <v/>
      </c>
      <c r="V57" s="13">
        <f>IF($A57="","",L57*'Mzdy 2026'!$B$5)</f>
        <v/>
      </c>
      <c r="W57" s="13">
        <f>IF($A57="","",L57+U57+V57)</f>
        <v/>
      </c>
      <c r="X57" s="14">
        <f>IF($A57="","",IF(T57&gt;0,"Na vyplatenie","Skontrolovať"))</f>
        <v/>
      </c>
    </row>
    <row r="58">
      <c r="A58" s="11" t="n"/>
      <c r="B58" s="12" t="n"/>
      <c r="C58" s="12" t="n"/>
      <c r="D58" s="12" t="n"/>
      <c r="E58" s="11" t="n"/>
      <c r="F58" s="11" t="n"/>
      <c r="G58" s="7" t="n"/>
      <c r="H58" s="7" t="n"/>
      <c r="I58" s="7" t="n"/>
      <c r="J58" s="7" t="n"/>
      <c r="K58" s="7" t="n"/>
      <c r="L58" s="15">
        <f>IF($A58="","",SUM(G58:K58))</f>
        <v/>
      </c>
      <c r="M58" s="15">
        <f>IF($A58="","",L58*'Mzdy 2026'!$B$2)</f>
        <v/>
      </c>
      <c r="N58" s="15">
        <f>IF($A58="","",L58*'Mzdy 2026'!$B$3)</f>
        <v/>
      </c>
      <c r="O58" s="15">
        <f>IF($A58="","",'Mzdy 2026'!$B$7)</f>
        <v/>
      </c>
      <c r="P58" s="15">
        <f>IF($A58="","",MAX(0,L58-M58-N58))</f>
        <v/>
      </c>
      <c r="Q58" s="15">
        <f>IF($A58="","",MAX(0,(P58-O58)*'Mzdy 2026'!$B$6-R58))</f>
        <v/>
      </c>
      <c r="R58" s="7" t="n"/>
      <c r="S58" s="7" t="n"/>
      <c r="T58" s="15">
        <f>IF($A58="","",L58-M58-N58-Q58-S58)</f>
        <v/>
      </c>
      <c r="U58" s="15">
        <f>IF($A58="","",L58*'Mzdy 2026'!$B$4)</f>
        <v/>
      </c>
      <c r="V58" s="15">
        <f>IF($A58="","",L58*'Mzdy 2026'!$B$5)</f>
        <v/>
      </c>
      <c r="W58" s="15">
        <f>IF($A58="","",L58+U58+V58)</f>
        <v/>
      </c>
      <c r="X58" s="16">
        <f>IF($A58="","",IF(T58&gt;0,"Na vyplatenie","Skontrolovať"))</f>
        <v/>
      </c>
    </row>
    <row r="59">
      <c r="A59" s="11" t="n"/>
      <c r="B59" s="12" t="n"/>
      <c r="C59" s="12" t="n"/>
      <c r="D59" s="12" t="n"/>
      <c r="E59" s="11" t="n"/>
      <c r="F59" s="11" t="n"/>
      <c r="G59" s="7" t="n"/>
      <c r="H59" s="7" t="n"/>
      <c r="I59" s="7" t="n"/>
      <c r="J59" s="7" t="n"/>
      <c r="K59" s="7" t="n"/>
      <c r="L59" s="13">
        <f>IF($A59="","",SUM(G59:K59))</f>
        <v/>
      </c>
      <c r="M59" s="13">
        <f>IF($A59="","",L59*'Mzdy 2026'!$B$2)</f>
        <v/>
      </c>
      <c r="N59" s="13">
        <f>IF($A59="","",L59*'Mzdy 2026'!$B$3)</f>
        <v/>
      </c>
      <c r="O59" s="13">
        <f>IF($A59="","",'Mzdy 2026'!$B$7)</f>
        <v/>
      </c>
      <c r="P59" s="13">
        <f>IF($A59="","",MAX(0,L59-M59-N59))</f>
        <v/>
      </c>
      <c r="Q59" s="13">
        <f>IF($A59="","",MAX(0,(P59-O59)*'Mzdy 2026'!$B$6-R59))</f>
        <v/>
      </c>
      <c r="R59" s="7" t="n"/>
      <c r="S59" s="7" t="n"/>
      <c r="T59" s="13">
        <f>IF($A59="","",L59-M59-N59-Q59-S59)</f>
        <v/>
      </c>
      <c r="U59" s="13">
        <f>IF($A59="","",L59*'Mzdy 2026'!$B$4)</f>
        <v/>
      </c>
      <c r="V59" s="13">
        <f>IF($A59="","",L59*'Mzdy 2026'!$B$5)</f>
        <v/>
      </c>
      <c r="W59" s="13">
        <f>IF($A59="","",L59+U59+V59)</f>
        <v/>
      </c>
      <c r="X59" s="14">
        <f>IF($A59="","",IF(T59&gt;0,"Na vyplatenie","Skontrolovať"))</f>
        <v/>
      </c>
    </row>
    <row r="60">
      <c r="A60" s="11" t="n"/>
      <c r="B60" s="12" t="n"/>
      <c r="C60" s="12" t="n"/>
      <c r="D60" s="12" t="n"/>
      <c r="E60" s="11" t="n"/>
      <c r="F60" s="11" t="n"/>
      <c r="G60" s="7" t="n"/>
      <c r="H60" s="7" t="n"/>
      <c r="I60" s="7" t="n"/>
      <c r="J60" s="7" t="n"/>
      <c r="K60" s="7" t="n"/>
      <c r="L60" s="15">
        <f>IF($A60="","",SUM(G60:K60))</f>
        <v/>
      </c>
      <c r="M60" s="15">
        <f>IF($A60="","",L60*'Mzdy 2026'!$B$2)</f>
        <v/>
      </c>
      <c r="N60" s="15">
        <f>IF($A60="","",L60*'Mzdy 2026'!$B$3)</f>
        <v/>
      </c>
      <c r="O60" s="15">
        <f>IF($A60="","",'Mzdy 2026'!$B$7)</f>
        <v/>
      </c>
      <c r="P60" s="15">
        <f>IF($A60="","",MAX(0,L60-M60-N60))</f>
        <v/>
      </c>
      <c r="Q60" s="15">
        <f>IF($A60="","",MAX(0,(P60-O60)*'Mzdy 2026'!$B$6-R60))</f>
        <v/>
      </c>
      <c r="R60" s="7" t="n"/>
      <c r="S60" s="7" t="n"/>
      <c r="T60" s="15">
        <f>IF($A60="","",L60-M60-N60-Q60-S60)</f>
        <v/>
      </c>
      <c r="U60" s="15">
        <f>IF($A60="","",L60*'Mzdy 2026'!$B$4)</f>
        <v/>
      </c>
      <c r="V60" s="15">
        <f>IF($A60="","",L60*'Mzdy 2026'!$B$5)</f>
        <v/>
      </c>
      <c r="W60" s="15">
        <f>IF($A60="","",L60+U60+V60)</f>
        <v/>
      </c>
      <c r="X60" s="16">
        <f>IF($A60="","",IF(T60&gt;0,"Na vyplatenie","Skontrolovať"))</f>
        <v/>
      </c>
    </row>
    <row r="61">
      <c r="A61" s="11" t="n"/>
      <c r="B61" s="12" t="n"/>
      <c r="C61" s="12" t="n"/>
      <c r="D61" s="12" t="n"/>
      <c r="E61" s="11" t="n"/>
      <c r="F61" s="11" t="n"/>
      <c r="G61" s="7" t="n"/>
      <c r="H61" s="7" t="n"/>
      <c r="I61" s="7" t="n"/>
      <c r="J61" s="7" t="n"/>
      <c r="K61" s="7" t="n"/>
      <c r="L61" s="13">
        <f>IF($A61="","",SUM(G61:K61))</f>
        <v/>
      </c>
      <c r="M61" s="13">
        <f>IF($A61="","",L61*'Mzdy 2026'!$B$2)</f>
        <v/>
      </c>
      <c r="N61" s="13">
        <f>IF($A61="","",L61*'Mzdy 2026'!$B$3)</f>
        <v/>
      </c>
      <c r="O61" s="13">
        <f>IF($A61="","",'Mzdy 2026'!$B$7)</f>
        <v/>
      </c>
      <c r="P61" s="13">
        <f>IF($A61="","",MAX(0,L61-M61-N61))</f>
        <v/>
      </c>
      <c r="Q61" s="13">
        <f>IF($A61="","",MAX(0,(P61-O61)*'Mzdy 2026'!$B$6-R61))</f>
        <v/>
      </c>
      <c r="R61" s="7" t="n"/>
      <c r="S61" s="7" t="n"/>
      <c r="T61" s="13">
        <f>IF($A61="","",L61-M61-N61-Q61-S61)</f>
        <v/>
      </c>
      <c r="U61" s="13">
        <f>IF($A61="","",L61*'Mzdy 2026'!$B$4)</f>
        <v/>
      </c>
      <c r="V61" s="13">
        <f>IF($A61="","",L61*'Mzdy 2026'!$B$5)</f>
        <v/>
      </c>
      <c r="W61" s="13">
        <f>IF($A61="","",L61+U61+V61)</f>
        <v/>
      </c>
      <c r="X61" s="14">
        <f>IF($A61="","",IF(T61&gt;0,"Na vyplatenie","Skontrolovať"))</f>
        <v/>
      </c>
    </row>
    <row r="62">
      <c r="A62" s="11" t="n"/>
      <c r="B62" s="12" t="n"/>
      <c r="C62" s="12" t="n"/>
      <c r="D62" s="12" t="n"/>
      <c r="E62" s="11" t="n"/>
      <c r="F62" s="11" t="n"/>
      <c r="G62" s="7" t="n"/>
      <c r="H62" s="7" t="n"/>
      <c r="I62" s="7" t="n"/>
      <c r="J62" s="7" t="n"/>
      <c r="K62" s="7" t="n"/>
      <c r="L62" s="15">
        <f>IF($A62="","",SUM(G62:K62))</f>
        <v/>
      </c>
      <c r="M62" s="15">
        <f>IF($A62="","",L62*'Mzdy 2026'!$B$2)</f>
        <v/>
      </c>
      <c r="N62" s="15">
        <f>IF($A62="","",L62*'Mzdy 2026'!$B$3)</f>
        <v/>
      </c>
      <c r="O62" s="15">
        <f>IF($A62="","",'Mzdy 2026'!$B$7)</f>
        <v/>
      </c>
      <c r="P62" s="15">
        <f>IF($A62="","",MAX(0,L62-M62-N62))</f>
        <v/>
      </c>
      <c r="Q62" s="15">
        <f>IF($A62="","",MAX(0,(P62-O62)*'Mzdy 2026'!$B$6-R62))</f>
        <v/>
      </c>
      <c r="R62" s="7" t="n"/>
      <c r="S62" s="7" t="n"/>
      <c r="T62" s="15">
        <f>IF($A62="","",L62-M62-N62-Q62-S62)</f>
        <v/>
      </c>
      <c r="U62" s="15">
        <f>IF($A62="","",L62*'Mzdy 2026'!$B$4)</f>
        <v/>
      </c>
      <c r="V62" s="15">
        <f>IF($A62="","",L62*'Mzdy 2026'!$B$5)</f>
        <v/>
      </c>
      <c r="W62" s="15">
        <f>IF($A62="","",L62+U62+V62)</f>
        <v/>
      </c>
      <c r="X62" s="16">
        <f>IF($A62="","",IF(T62&gt;0,"Na vyplatenie","Skontrolovať"))</f>
        <v/>
      </c>
    </row>
    <row r="63">
      <c r="A63" s="11" t="n"/>
      <c r="B63" s="12" t="n"/>
      <c r="C63" s="12" t="n"/>
      <c r="D63" s="12" t="n"/>
      <c r="E63" s="11" t="n"/>
      <c r="F63" s="11" t="n"/>
      <c r="G63" s="7" t="n"/>
      <c r="H63" s="7" t="n"/>
      <c r="I63" s="7" t="n"/>
      <c r="J63" s="7" t="n"/>
      <c r="K63" s="7" t="n"/>
      <c r="L63" s="13">
        <f>IF($A63="","",SUM(G63:K63))</f>
        <v/>
      </c>
      <c r="M63" s="13">
        <f>IF($A63="","",L63*'Mzdy 2026'!$B$2)</f>
        <v/>
      </c>
      <c r="N63" s="13">
        <f>IF($A63="","",L63*'Mzdy 2026'!$B$3)</f>
        <v/>
      </c>
      <c r="O63" s="13">
        <f>IF($A63="","",'Mzdy 2026'!$B$7)</f>
        <v/>
      </c>
      <c r="P63" s="13">
        <f>IF($A63="","",MAX(0,L63-M63-N63))</f>
        <v/>
      </c>
      <c r="Q63" s="13">
        <f>IF($A63="","",MAX(0,(P63-O63)*'Mzdy 2026'!$B$6-R63))</f>
        <v/>
      </c>
      <c r="R63" s="7" t="n"/>
      <c r="S63" s="7" t="n"/>
      <c r="T63" s="13">
        <f>IF($A63="","",L63-M63-N63-Q63-S63)</f>
        <v/>
      </c>
      <c r="U63" s="13">
        <f>IF($A63="","",L63*'Mzdy 2026'!$B$4)</f>
        <v/>
      </c>
      <c r="V63" s="13">
        <f>IF($A63="","",L63*'Mzdy 2026'!$B$5)</f>
        <v/>
      </c>
      <c r="W63" s="13">
        <f>IF($A63="","",L63+U63+V63)</f>
        <v/>
      </c>
      <c r="X63" s="14">
        <f>IF($A63="","",IF(T63&gt;0,"Na vyplatenie","Skontrolovať"))</f>
        <v/>
      </c>
    </row>
    <row r="64">
      <c r="A64" s="11" t="n"/>
      <c r="B64" s="12" t="n"/>
      <c r="C64" s="12" t="n"/>
      <c r="D64" s="12" t="n"/>
      <c r="E64" s="11" t="n"/>
      <c r="F64" s="11" t="n"/>
      <c r="G64" s="7" t="n"/>
      <c r="H64" s="7" t="n"/>
      <c r="I64" s="7" t="n"/>
      <c r="J64" s="7" t="n"/>
      <c r="K64" s="7" t="n"/>
      <c r="L64" s="15">
        <f>IF($A64="","",SUM(G64:K64))</f>
        <v/>
      </c>
      <c r="M64" s="15">
        <f>IF($A64="","",L64*'Mzdy 2026'!$B$2)</f>
        <v/>
      </c>
      <c r="N64" s="15">
        <f>IF($A64="","",L64*'Mzdy 2026'!$B$3)</f>
        <v/>
      </c>
      <c r="O64" s="15">
        <f>IF($A64="","",'Mzdy 2026'!$B$7)</f>
        <v/>
      </c>
      <c r="P64" s="15">
        <f>IF($A64="","",MAX(0,L64-M64-N64))</f>
        <v/>
      </c>
      <c r="Q64" s="15">
        <f>IF($A64="","",MAX(0,(P64-O64)*'Mzdy 2026'!$B$6-R64))</f>
        <v/>
      </c>
      <c r="R64" s="7" t="n"/>
      <c r="S64" s="7" t="n"/>
      <c r="T64" s="15">
        <f>IF($A64="","",L64-M64-N64-Q64-S64)</f>
        <v/>
      </c>
      <c r="U64" s="15">
        <f>IF($A64="","",L64*'Mzdy 2026'!$B$4)</f>
        <v/>
      </c>
      <c r="V64" s="15">
        <f>IF($A64="","",L64*'Mzdy 2026'!$B$5)</f>
        <v/>
      </c>
      <c r="W64" s="15">
        <f>IF($A64="","",L64+U64+V64)</f>
        <v/>
      </c>
      <c r="X64" s="16">
        <f>IF($A64="","",IF(T64&gt;0,"Na vyplatenie","Skontrolovať"))</f>
        <v/>
      </c>
    </row>
    <row r="65">
      <c r="A65" s="11" t="n"/>
      <c r="B65" s="12" t="n"/>
      <c r="C65" s="12" t="n"/>
      <c r="D65" s="12" t="n"/>
      <c r="E65" s="11" t="n"/>
      <c r="F65" s="11" t="n"/>
      <c r="G65" s="7" t="n"/>
      <c r="H65" s="7" t="n"/>
      <c r="I65" s="7" t="n"/>
      <c r="J65" s="7" t="n"/>
      <c r="K65" s="7" t="n"/>
      <c r="L65" s="13">
        <f>IF($A65="","",SUM(G65:K65))</f>
        <v/>
      </c>
      <c r="M65" s="13">
        <f>IF($A65="","",L65*'Mzdy 2026'!$B$2)</f>
        <v/>
      </c>
      <c r="N65" s="13">
        <f>IF($A65="","",L65*'Mzdy 2026'!$B$3)</f>
        <v/>
      </c>
      <c r="O65" s="13">
        <f>IF($A65="","",'Mzdy 2026'!$B$7)</f>
        <v/>
      </c>
      <c r="P65" s="13">
        <f>IF($A65="","",MAX(0,L65-M65-N65))</f>
        <v/>
      </c>
      <c r="Q65" s="13">
        <f>IF($A65="","",MAX(0,(P65-O65)*'Mzdy 2026'!$B$6-R65))</f>
        <v/>
      </c>
      <c r="R65" s="7" t="n"/>
      <c r="S65" s="7" t="n"/>
      <c r="T65" s="13">
        <f>IF($A65="","",L65-M65-N65-Q65-S65)</f>
        <v/>
      </c>
      <c r="U65" s="13">
        <f>IF($A65="","",L65*'Mzdy 2026'!$B$4)</f>
        <v/>
      </c>
      <c r="V65" s="13">
        <f>IF($A65="","",L65*'Mzdy 2026'!$B$5)</f>
        <v/>
      </c>
      <c r="W65" s="13">
        <f>IF($A65="","",L65+U65+V65)</f>
        <v/>
      </c>
      <c r="X65" s="14">
        <f>IF($A65="","",IF(T65&gt;0,"Na vyplatenie","Skontrolovať"))</f>
        <v/>
      </c>
    </row>
    <row r="66">
      <c r="A66" s="11" t="n"/>
      <c r="B66" s="12" t="n"/>
      <c r="C66" s="12" t="n"/>
      <c r="D66" s="12" t="n"/>
      <c r="E66" s="11" t="n"/>
      <c r="F66" s="11" t="n"/>
      <c r="G66" s="7" t="n"/>
      <c r="H66" s="7" t="n"/>
      <c r="I66" s="7" t="n"/>
      <c r="J66" s="7" t="n"/>
      <c r="K66" s="7" t="n"/>
      <c r="L66" s="15">
        <f>IF($A66="","",SUM(G66:K66))</f>
        <v/>
      </c>
      <c r="M66" s="15">
        <f>IF($A66="","",L66*'Mzdy 2026'!$B$2)</f>
        <v/>
      </c>
      <c r="N66" s="15">
        <f>IF($A66="","",L66*'Mzdy 2026'!$B$3)</f>
        <v/>
      </c>
      <c r="O66" s="15">
        <f>IF($A66="","",'Mzdy 2026'!$B$7)</f>
        <v/>
      </c>
      <c r="P66" s="15">
        <f>IF($A66="","",MAX(0,L66-M66-N66))</f>
        <v/>
      </c>
      <c r="Q66" s="15">
        <f>IF($A66="","",MAX(0,(P66-O66)*'Mzdy 2026'!$B$6-R66))</f>
        <v/>
      </c>
      <c r="R66" s="7" t="n"/>
      <c r="S66" s="7" t="n"/>
      <c r="T66" s="15">
        <f>IF($A66="","",L66-M66-N66-Q66-S66)</f>
        <v/>
      </c>
      <c r="U66" s="15">
        <f>IF($A66="","",L66*'Mzdy 2026'!$B$4)</f>
        <v/>
      </c>
      <c r="V66" s="15">
        <f>IF($A66="","",L66*'Mzdy 2026'!$B$5)</f>
        <v/>
      </c>
      <c r="W66" s="15">
        <f>IF($A66="","",L66+U66+V66)</f>
        <v/>
      </c>
      <c r="X66" s="16">
        <f>IF($A66="","",IF(T66&gt;0,"Na vyplatenie","Skontrolovať"))</f>
        <v/>
      </c>
    </row>
    <row r="67">
      <c r="A67" s="11" t="n"/>
      <c r="B67" s="12" t="n"/>
      <c r="C67" s="12" t="n"/>
      <c r="D67" s="12" t="n"/>
      <c r="E67" s="11" t="n"/>
      <c r="F67" s="11" t="n"/>
      <c r="G67" s="7" t="n"/>
      <c r="H67" s="7" t="n"/>
      <c r="I67" s="7" t="n"/>
      <c r="J67" s="7" t="n"/>
      <c r="K67" s="7" t="n"/>
      <c r="L67" s="13">
        <f>IF($A67="","",SUM(G67:K67))</f>
        <v/>
      </c>
      <c r="M67" s="13">
        <f>IF($A67="","",L67*'Mzdy 2026'!$B$2)</f>
        <v/>
      </c>
      <c r="N67" s="13">
        <f>IF($A67="","",L67*'Mzdy 2026'!$B$3)</f>
        <v/>
      </c>
      <c r="O67" s="13">
        <f>IF($A67="","",'Mzdy 2026'!$B$7)</f>
        <v/>
      </c>
      <c r="P67" s="13">
        <f>IF($A67="","",MAX(0,L67-M67-N67))</f>
        <v/>
      </c>
      <c r="Q67" s="13">
        <f>IF($A67="","",MAX(0,(P67-O67)*'Mzdy 2026'!$B$6-R67))</f>
        <v/>
      </c>
      <c r="R67" s="7" t="n"/>
      <c r="S67" s="7" t="n"/>
      <c r="T67" s="13">
        <f>IF($A67="","",L67-M67-N67-Q67-S67)</f>
        <v/>
      </c>
      <c r="U67" s="13">
        <f>IF($A67="","",L67*'Mzdy 2026'!$B$4)</f>
        <v/>
      </c>
      <c r="V67" s="13">
        <f>IF($A67="","",L67*'Mzdy 2026'!$B$5)</f>
        <v/>
      </c>
      <c r="W67" s="13">
        <f>IF($A67="","",L67+U67+V67)</f>
        <v/>
      </c>
      <c r="X67" s="14">
        <f>IF($A67="","",IF(T67&gt;0,"Na vyplatenie","Skontrolovať"))</f>
        <v/>
      </c>
    </row>
    <row r="68">
      <c r="A68" s="11" t="n"/>
      <c r="B68" s="12" t="n"/>
      <c r="C68" s="12" t="n"/>
      <c r="D68" s="12" t="n"/>
      <c r="E68" s="11" t="n"/>
      <c r="F68" s="11" t="n"/>
      <c r="G68" s="7" t="n"/>
      <c r="H68" s="7" t="n"/>
      <c r="I68" s="7" t="n"/>
      <c r="J68" s="7" t="n"/>
      <c r="K68" s="7" t="n"/>
      <c r="L68" s="15">
        <f>IF($A68="","",SUM(G68:K68))</f>
        <v/>
      </c>
      <c r="M68" s="15">
        <f>IF($A68="","",L68*'Mzdy 2026'!$B$2)</f>
        <v/>
      </c>
      <c r="N68" s="15">
        <f>IF($A68="","",L68*'Mzdy 2026'!$B$3)</f>
        <v/>
      </c>
      <c r="O68" s="15">
        <f>IF($A68="","",'Mzdy 2026'!$B$7)</f>
        <v/>
      </c>
      <c r="P68" s="15">
        <f>IF($A68="","",MAX(0,L68-M68-N68))</f>
        <v/>
      </c>
      <c r="Q68" s="15">
        <f>IF($A68="","",MAX(0,(P68-O68)*'Mzdy 2026'!$B$6-R68))</f>
        <v/>
      </c>
      <c r="R68" s="7" t="n"/>
      <c r="S68" s="7" t="n"/>
      <c r="T68" s="15">
        <f>IF($A68="","",L68-M68-N68-Q68-S68)</f>
        <v/>
      </c>
      <c r="U68" s="15">
        <f>IF($A68="","",L68*'Mzdy 2026'!$B$4)</f>
        <v/>
      </c>
      <c r="V68" s="15">
        <f>IF($A68="","",L68*'Mzdy 2026'!$B$5)</f>
        <v/>
      </c>
      <c r="W68" s="15">
        <f>IF($A68="","",L68+U68+V68)</f>
        <v/>
      </c>
      <c r="X68" s="16">
        <f>IF($A68="","",IF(T68&gt;0,"Na vyplatenie","Skontrolovať"))</f>
        <v/>
      </c>
    </row>
    <row r="69">
      <c r="A69" s="11" t="n"/>
      <c r="B69" s="12" t="n"/>
      <c r="C69" s="12" t="n"/>
      <c r="D69" s="12" t="n"/>
      <c r="E69" s="11" t="n"/>
      <c r="F69" s="11" t="n"/>
      <c r="G69" s="7" t="n"/>
      <c r="H69" s="7" t="n"/>
      <c r="I69" s="7" t="n"/>
      <c r="J69" s="7" t="n"/>
      <c r="K69" s="7" t="n"/>
      <c r="L69" s="13">
        <f>IF($A69="","",SUM(G69:K69))</f>
        <v/>
      </c>
      <c r="M69" s="13">
        <f>IF($A69="","",L69*'Mzdy 2026'!$B$2)</f>
        <v/>
      </c>
      <c r="N69" s="13">
        <f>IF($A69="","",L69*'Mzdy 2026'!$B$3)</f>
        <v/>
      </c>
      <c r="O69" s="13">
        <f>IF($A69="","",'Mzdy 2026'!$B$7)</f>
        <v/>
      </c>
      <c r="P69" s="13">
        <f>IF($A69="","",MAX(0,L69-M69-N69))</f>
        <v/>
      </c>
      <c r="Q69" s="13">
        <f>IF($A69="","",MAX(0,(P69-O69)*'Mzdy 2026'!$B$6-R69))</f>
        <v/>
      </c>
      <c r="R69" s="7" t="n"/>
      <c r="S69" s="7" t="n"/>
      <c r="T69" s="13">
        <f>IF($A69="","",L69-M69-N69-Q69-S69)</f>
        <v/>
      </c>
      <c r="U69" s="13">
        <f>IF($A69="","",L69*'Mzdy 2026'!$B$4)</f>
        <v/>
      </c>
      <c r="V69" s="13">
        <f>IF($A69="","",L69*'Mzdy 2026'!$B$5)</f>
        <v/>
      </c>
      <c r="W69" s="13">
        <f>IF($A69="","",L69+U69+V69)</f>
        <v/>
      </c>
      <c r="X69" s="14">
        <f>IF($A69="","",IF(T69&gt;0,"Na vyplatenie","Skontrolovať"))</f>
        <v/>
      </c>
    </row>
    <row r="70">
      <c r="A70" s="11" t="n"/>
      <c r="B70" s="12" t="n"/>
      <c r="C70" s="12" t="n"/>
      <c r="D70" s="12" t="n"/>
      <c r="E70" s="11" t="n"/>
      <c r="F70" s="11" t="n"/>
      <c r="G70" s="7" t="n"/>
      <c r="H70" s="7" t="n"/>
      <c r="I70" s="7" t="n"/>
      <c r="J70" s="7" t="n"/>
      <c r="K70" s="7" t="n"/>
      <c r="L70" s="15">
        <f>IF($A70="","",SUM(G70:K70))</f>
        <v/>
      </c>
      <c r="M70" s="15">
        <f>IF($A70="","",L70*'Mzdy 2026'!$B$2)</f>
        <v/>
      </c>
      <c r="N70" s="15">
        <f>IF($A70="","",L70*'Mzdy 2026'!$B$3)</f>
        <v/>
      </c>
      <c r="O70" s="15">
        <f>IF($A70="","",'Mzdy 2026'!$B$7)</f>
        <v/>
      </c>
      <c r="P70" s="15">
        <f>IF($A70="","",MAX(0,L70-M70-N70))</f>
        <v/>
      </c>
      <c r="Q70" s="15">
        <f>IF($A70="","",MAX(0,(P70-O70)*'Mzdy 2026'!$B$6-R70))</f>
        <v/>
      </c>
      <c r="R70" s="7" t="n"/>
      <c r="S70" s="7" t="n"/>
      <c r="T70" s="15">
        <f>IF($A70="","",L70-M70-N70-Q70-S70)</f>
        <v/>
      </c>
      <c r="U70" s="15">
        <f>IF($A70="","",L70*'Mzdy 2026'!$B$4)</f>
        <v/>
      </c>
      <c r="V70" s="15">
        <f>IF($A70="","",L70*'Mzdy 2026'!$B$5)</f>
        <v/>
      </c>
      <c r="W70" s="15">
        <f>IF($A70="","",L70+U70+V70)</f>
        <v/>
      </c>
      <c r="X70" s="16">
        <f>IF($A70="","",IF(T70&gt;0,"Na vyplatenie","Skontrolovať"))</f>
        <v/>
      </c>
    </row>
    <row r="71">
      <c r="A71" s="11" t="n"/>
      <c r="B71" s="12" t="n"/>
      <c r="C71" s="12" t="n"/>
      <c r="D71" s="12" t="n"/>
      <c r="E71" s="11" t="n"/>
      <c r="F71" s="11" t="n"/>
      <c r="G71" s="7" t="n"/>
      <c r="H71" s="7" t="n"/>
      <c r="I71" s="7" t="n"/>
      <c r="J71" s="7" t="n"/>
      <c r="K71" s="7" t="n"/>
      <c r="L71" s="13">
        <f>IF($A71="","",SUM(G71:K71))</f>
        <v/>
      </c>
      <c r="M71" s="13">
        <f>IF($A71="","",L71*'Mzdy 2026'!$B$2)</f>
        <v/>
      </c>
      <c r="N71" s="13">
        <f>IF($A71="","",L71*'Mzdy 2026'!$B$3)</f>
        <v/>
      </c>
      <c r="O71" s="13">
        <f>IF($A71="","",'Mzdy 2026'!$B$7)</f>
        <v/>
      </c>
      <c r="P71" s="13">
        <f>IF($A71="","",MAX(0,L71-M71-N71))</f>
        <v/>
      </c>
      <c r="Q71" s="13">
        <f>IF($A71="","",MAX(0,(P71-O71)*'Mzdy 2026'!$B$6-R71))</f>
        <v/>
      </c>
      <c r="R71" s="7" t="n"/>
      <c r="S71" s="7" t="n"/>
      <c r="T71" s="13">
        <f>IF($A71="","",L71-M71-N71-Q71-S71)</f>
        <v/>
      </c>
      <c r="U71" s="13">
        <f>IF($A71="","",L71*'Mzdy 2026'!$B$4)</f>
        <v/>
      </c>
      <c r="V71" s="13">
        <f>IF($A71="","",L71*'Mzdy 2026'!$B$5)</f>
        <v/>
      </c>
      <c r="W71" s="13">
        <f>IF($A71="","",L71+U71+V71)</f>
        <v/>
      </c>
      <c r="X71" s="14">
        <f>IF($A71="","",IF(T71&gt;0,"Na vyplatenie","Skontrolovať"))</f>
        <v/>
      </c>
    </row>
    <row r="72">
      <c r="A72" s="11" t="n"/>
      <c r="B72" s="12" t="n"/>
      <c r="C72" s="12" t="n"/>
      <c r="D72" s="12" t="n"/>
      <c r="E72" s="11" t="n"/>
      <c r="F72" s="11" t="n"/>
      <c r="G72" s="7" t="n"/>
      <c r="H72" s="7" t="n"/>
      <c r="I72" s="7" t="n"/>
      <c r="J72" s="7" t="n"/>
      <c r="K72" s="7" t="n"/>
      <c r="L72" s="15">
        <f>IF($A72="","",SUM(G72:K72))</f>
        <v/>
      </c>
      <c r="M72" s="15">
        <f>IF($A72="","",L72*'Mzdy 2026'!$B$2)</f>
        <v/>
      </c>
      <c r="N72" s="15">
        <f>IF($A72="","",L72*'Mzdy 2026'!$B$3)</f>
        <v/>
      </c>
      <c r="O72" s="15">
        <f>IF($A72="","",'Mzdy 2026'!$B$7)</f>
        <v/>
      </c>
      <c r="P72" s="15">
        <f>IF($A72="","",MAX(0,L72-M72-N72))</f>
        <v/>
      </c>
      <c r="Q72" s="15">
        <f>IF($A72="","",MAX(0,(P72-O72)*'Mzdy 2026'!$B$6-R72))</f>
        <v/>
      </c>
      <c r="R72" s="7" t="n"/>
      <c r="S72" s="7" t="n"/>
      <c r="T72" s="15">
        <f>IF($A72="","",L72-M72-N72-Q72-S72)</f>
        <v/>
      </c>
      <c r="U72" s="15">
        <f>IF($A72="","",L72*'Mzdy 2026'!$B$4)</f>
        <v/>
      </c>
      <c r="V72" s="15">
        <f>IF($A72="","",L72*'Mzdy 2026'!$B$5)</f>
        <v/>
      </c>
      <c r="W72" s="15">
        <f>IF($A72="","",L72+U72+V72)</f>
        <v/>
      </c>
      <c r="X72" s="16">
        <f>IF($A72="","",IF(T72&gt;0,"Na vyplatenie","Skontrolovať"))</f>
        <v/>
      </c>
    </row>
    <row r="73">
      <c r="A73" s="11" t="n"/>
      <c r="B73" s="12" t="n"/>
      <c r="C73" s="12" t="n"/>
      <c r="D73" s="12" t="n"/>
      <c r="E73" s="11" t="n"/>
      <c r="F73" s="11" t="n"/>
      <c r="G73" s="7" t="n"/>
      <c r="H73" s="7" t="n"/>
      <c r="I73" s="7" t="n"/>
      <c r="J73" s="7" t="n"/>
      <c r="K73" s="7" t="n"/>
      <c r="L73" s="13">
        <f>IF($A73="","",SUM(G73:K73))</f>
        <v/>
      </c>
      <c r="M73" s="13">
        <f>IF($A73="","",L73*'Mzdy 2026'!$B$2)</f>
        <v/>
      </c>
      <c r="N73" s="13">
        <f>IF($A73="","",L73*'Mzdy 2026'!$B$3)</f>
        <v/>
      </c>
      <c r="O73" s="13">
        <f>IF($A73="","",'Mzdy 2026'!$B$7)</f>
        <v/>
      </c>
      <c r="P73" s="13">
        <f>IF($A73="","",MAX(0,L73-M73-N73))</f>
        <v/>
      </c>
      <c r="Q73" s="13">
        <f>IF($A73="","",MAX(0,(P73-O73)*'Mzdy 2026'!$B$6-R73))</f>
        <v/>
      </c>
      <c r="R73" s="7" t="n"/>
      <c r="S73" s="7" t="n"/>
      <c r="T73" s="13">
        <f>IF($A73="","",L73-M73-N73-Q73-S73)</f>
        <v/>
      </c>
      <c r="U73" s="13">
        <f>IF($A73="","",L73*'Mzdy 2026'!$B$4)</f>
        <v/>
      </c>
      <c r="V73" s="13">
        <f>IF($A73="","",L73*'Mzdy 2026'!$B$5)</f>
        <v/>
      </c>
      <c r="W73" s="13">
        <f>IF($A73="","",L73+U73+V73)</f>
        <v/>
      </c>
      <c r="X73" s="14">
        <f>IF($A73="","",IF(T73&gt;0,"Na vyplatenie","Skontrolovať"))</f>
        <v/>
      </c>
    </row>
    <row r="74">
      <c r="A74" s="11" t="n"/>
      <c r="B74" s="12" t="n"/>
      <c r="C74" s="12" t="n"/>
      <c r="D74" s="12" t="n"/>
      <c r="E74" s="11" t="n"/>
      <c r="F74" s="11" t="n"/>
      <c r="G74" s="7" t="n"/>
      <c r="H74" s="7" t="n"/>
      <c r="I74" s="7" t="n"/>
      <c r="J74" s="7" t="n"/>
      <c r="K74" s="7" t="n"/>
      <c r="L74" s="15">
        <f>IF($A74="","",SUM(G74:K74))</f>
        <v/>
      </c>
      <c r="M74" s="15">
        <f>IF($A74="","",L74*'Mzdy 2026'!$B$2)</f>
        <v/>
      </c>
      <c r="N74" s="15">
        <f>IF($A74="","",L74*'Mzdy 2026'!$B$3)</f>
        <v/>
      </c>
      <c r="O74" s="15">
        <f>IF($A74="","",'Mzdy 2026'!$B$7)</f>
        <v/>
      </c>
      <c r="P74" s="15">
        <f>IF($A74="","",MAX(0,L74-M74-N74))</f>
        <v/>
      </c>
      <c r="Q74" s="15">
        <f>IF($A74="","",MAX(0,(P74-O74)*'Mzdy 2026'!$B$6-R74))</f>
        <v/>
      </c>
      <c r="R74" s="7" t="n"/>
      <c r="S74" s="7" t="n"/>
      <c r="T74" s="15">
        <f>IF($A74="","",L74-M74-N74-Q74-S74)</f>
        <v/>
      </c>
      <c r="U74" s="15">
        <f>IF($A74="","",L74*'Mzdy 2026'!$B$4)</f>
        <v/>
      </c>
      <c r="V74" s="15">
        <f>IF($A74="","",L74*'Mzdy 2026'!$B$5)</f>
        <v/>
      </c>
      <c r="W74" s="15">
        <f>IF($A74="","",L74+U74+V74)</f>
        <v/>
      </c>
      <c r="X74" s="16">
        <f>IF($A74="","",IF(T74&gt;0,"Na vyplatenie","Skontrolovať"))</f>
        <v/>
      </c>
    </row>
    <row r="75">
      <c r="A75" s="11" t="n"/>
      <c r="B75" s="12" t="n"/>
      <c r="C75" s="12" t="n"/>
      <c r="D75" s="12" t="n"/>
      <c r="E75" s="11" t="n"/>
      <c r="F75" s="11" t="n"/>
      <c r="G75" s="7" t="n"/>
      <c r="H75" s="7" t="n"/>
      <c r="I75" s="7" t="n"/>
      <c r="J75" s="7" t="n"/>
      <c r="K75" s="7" t="n"/>
      <c r="L75" s="13">
        <f>IF($A75="","",SUM(G75:K75))</f>
        <v/>
      </c>
      <c r="M75" s="13">
        <f>IF($A75="","",L75*'Mzdy 2026'!$B$2)</f>
        <v/>
      </c>
      <c r="N75" s="13">
        <f>IF($A75="","",L75*'Mzdy 2026'!$B$3)</f>
        <v/>
      </c>
      <c r="O75" s="13">
        <f>IF($A75="","",'Mzdy 2026'!$B$7)</f>
        <v/>
      </c>
      <c r="P75" s="13">
        <f>IF($A75="","",MAX(0,L75-M75-N75))</f>
        <v/>
      </c>
      <c r="Q75" s="13">
        <f>IF($A75="","",MAX(0,(P75-O75)*'Mzdy 2026'!$B$6-R75))</f>
        <v/>
      </c>
      <c r="R75" s="7" t="n"/>
      <c r="S75" s="7" t="n"/>
      <c r="T75" s="13">
        <f>IF($A75="","",L75-M75-N75-Q75-S75)</f>
        <v/>
      </c>
      <c r="U75" s="13">
        <f>IF($A75="","",L75*'Mzdy 2026'!$B$4)</f>
        <v/>
      </c>
      <c r="V75" s="13">
        <f>IF($A75="","",L75*'Mzdy 2026'!$B$5)</f>
        <v/>
      </c>
      <c r="W75" s="13">
        <f>IF($A75="","",L75+U75+V75)</f>
        <v/>
      </c>
      <c r="X75" s="14">
        <f>IF($A75="","",IF(T75&gt;0,"Na vyplatenie","Skontrolovať"))</f>
        <v/>
      </c>
    </row>
    <row r="76">
      <c r="A76" s="11" t="n"/>
      <c r="B76" s="12" t="n"/>
      <c r="C76" s="12" t="n"/>
      <c r="D76" s="12" t="n"/>
      <c r="E76" s="11" t="n"/>
      <c r="F76" s="11" t="n"/>
      <c r="G76" s="7" t="n"/>
      <c r="H76" s="7" t="n"/>
      <c r="I76" s="7" t="n"/>
      <c r="J76" s="7" t="n"/>
      <c r="K76" s="7" t="n"/>
      <c r="L76" s="15">
        <f>IF($A76="","",SUM(G76:K76))</f>
        <v/>
      </c>
      <c r="M76" s="15">
        <f>IF($A76="","",L76*'Mzdy 2026'!$B$2)</f>
        <v/>
      </c>
      <c r="N76" s="15">
        <f>IF($A76="","",L76*'Mzdy 2026'!$B$3)</f>
        <v/>
      </c>
      <c r="O76" s="15">
        <f>IF($A76="","",'Mzdy 2026'!$B$7)</f>
        <v/>
      </c>
      <c r="P76" s="15">
        <f>IF($A76="","",MAX(0,L76-M76-N76))</f>
        <v/>
      </c>
      <c r="Q76" s="15">
        <f>IF($A76="","",MAX(0,(P76-O76)*'Mzdy 2026'!$B$6-R76))</f>
        <v/>
      </c>
      <c r="R76" s="7" t="n"/>
      <c r="S76" s="7" t="n"/>
      <c r="T76" s="15">
        <f>IF($A76="","",L76-M76-N76-Q76-S76)</f>
        <v/>
      </c>
      <c r="U76" s="15">
        <f>IF($A76="","",L76*'Mzdy 2026'!$B$4)</f>
        <v/>
      </c>
      <c r="V76" s="15">
        <f>IF($A76="","",L76*'Mzdy 2026'!$B$5)</f>
        <v/>
      </c>
      <c r="W76" s="15">
        <f>IF($A76="","",L76+U76+V76)</f>
        <v/>
      </c>
      <c r="X76" s="16">
        <f>IF($A76="","",IF(T76&gt;0,"Na vyplatenie","Skontrolovať"))</f>
        <v/>
      </c>
    </row>
    <row r="77">
      <c r="A77" s="11" t="n"/>
      <c r="B77" s="12" t="n"/>
      <c r="C77" s="12" t="n"/>
      <c r="D77" s="12" t="n"/>
      <c r="E77" s="11" t="n"/>
      <c r="F77" s="11" t="n"/>
      <c r="G77" s="7" t="n"/>
      <c r="H77" s="7" t="n"/>
      <c r="I77" s="7" t="n"/>
      <c r="J77" s="7" t="n"/>
      <c r="K77" s="7" t="n"/>
      <c r="L77" s="13">
        <f>IF($A77="","",SUM(G77:K77))</f>
        <v/>
      </c>
      <c r="M77" s="13">
        <f>IF($A77="","",L77*'Mzdy 2026'!$B$2)</f>
        <v/>
      </c>
      <c r="N77" s="13">
        <f>IF($A77="","",L77*'Mzdy 2026'!$B$3)</f>
        <v/>
      </c>
      <c r="O77" s="13">
        <f>IF($A77="","",'Mzdy 2026'!$B$7)</f>
        <v/>
      </c>
      <c r="P77" s="13">
        <f>IF($A77="","",MAX(0,L77-M77-N77))</f>
        <v/>
      </c>
      <c r="Q77" s="13">
        <f>IF($A77="","",MAX(0,(P77-O77)*'Mzdy 2026'!$B$6-R77))</f>
        <v/>
      </c>
      <c r="R77" s="7" t="n"/>
      <c r="S77" s="7" t="n"/>
      <c r="T77" s="13">
        <f>IF($A77="","",L77-M77-N77-Q77-S77)</f>
        <v/>
      </c>
      <c r="U77" s="13">
        <f>IF($A77="","",L77*'Mzdy 2026'!$B$4)</f>
        <v/>
      </c>
      <c r="V77" s="13">
        <f>IF($A77="","",L77*'Mzdy 2026'!$B$5)</f>
        <v/>
      </c>
      <c r="W77" s="13">
        <f>IF($A77="","",L77+U77+V77)</f>
        <v/>
      </c>
      <c r="X77" s="14">
        <f>IF($A77="","",IF(T77&gt;0,"Na vyplatenie","Skontrolovať"))</f>
        <v/>
      </c>
    </row>
    <row r="78">
      <c r="A78" s="11" t="n"/>
      <c r="B78" s="12" t="n"/>
      <c r="C78" s="12" t="n"/>
      <c r="D78" s="12" t="n"/>
      <c r="E78" s="11" t="n"/>
      <c r="F78" s="11" t="n"/>
      <c r="G78" s="7" t="n"/>
      <c r="H78" s="7" t="n"/>
      <c r="I78" s="7" t="n"/>
      <c r="J78" s="7" t="n"/>
      <c r="K78" s="7" t="n"/>
      <c r="L78" s="15">
        <f>IF($A78="","",SUM(G78:K78))</f>
        <v/>
      </c>
      <c r="M78" s="15">
        <f>IF($A78="","",L78*'Mzdy 2026'!$B$2)</f>
        <v/>
      </c>
      <c r="N78" s="15">
        <f>IF($A78="","",L78*'Mzdy 2026'!$B$3)</f>
        <v/>
      </c>
      <c r="O78" s="15">
        <f>IF($A78="","",'Mzdy 2026'!$B$7)</f>
        <v/>
      </c>
      <c r="P78" s="15">
        <f>IF($A78="","",MAX(0,L78-M78-N78))</f>
        <v/>
      </c>
      <c r="Q78" s="15">
        <f>IF($A78="","",MAX(0,(P78-O78)*'Mzdy 2026'!$B$6-R78))</f>
        <v/>
      </c>
      <c r="R78" s="7" t="n"/>
      <c r="S78" s="7" t="n"/>
      <c r="T78" s="15">
        <f>IF($A78="","",L78-M78-N78-Q78-S78)</f>
        <v/>
      </c>
      <c r="U78" s="15">
        <f>IF($A78="","",L78*'Mzdy 2026'!$B$4)</f>
        <v/>
      </c>
      <c r="V78" s="15">
        <f>IF($A78="","",L78*'Mzdy 2026'!$B$5)</f>
        <v/>
      </c>
      <c r="W78" s="15">
        <f>IF($A78="","",L78+U78+V78)</f>
        <v/>
      </c>
      <c r="X78" s="16">
        <f>IF($A78="","",IF(T78&gt;0,"Na vyplatenie","Skontrolovať"))</f>
        <v/>
      </c>
    </row>
    <row r="79">
      <c r="A79" s="11" t="n"/>
      <c r="B79" s="12" t="n"/>
      <c r="C79" s="12" t="n"/>
      <c r="D79" s="12" t="n"/>
      <c r="E79" s="11" t="n"/>
      <c r="F79" s="11" t="n"/>
      <c r="G79" s="7" t="n"/>
      <c r="H79" s="7" t="n"/>
      <c r="I79" s="7" t="n"/>
      <c r="J79" s="7" t="n"/>
      <c r="K79" s="7" t="n"/>
      <c r="L79" s="13">
        <f>IF($A79="","",SUM(G79:K79))</f>
        <v/>
      </c>
      <c r="M79" s="13">
        <f>IF($A79="","",L79*'Mzdy 2026'!$B$2)</f>
        <v/>
      </c>
      <c r="N79" s="13">
        <f>IF($A79="","",L79*'Mzdy 2026'!$B$3)</f>
        <v/>
      </c>
      <c r="O79" s="13">
        <f>IF($A79="","",'Mzdy 2026'!$B$7)</f>
        <v/>
      </c>
      <c r="P79" s="13">
        <f>IF($A79="","",MAX(0,L79-M79-N79))</f>
        <v/>
      </c>
      <c r="Q79" s="13">
        <f>IF($A79="","",MAX(0,(P79-O79)*'Mzdy 2026'!$B$6-R79))</f>
        <v/>
      </c>
      <c r="R79" s="7" t="n"/>
      <c r="S79" s="7" t="n"/>
      <c r="T79" s="13">
        <f>IF($A79="","",L79-M79-N79-Q79-S79)</f>
        <v/>
      </c>
      <c r="U79" s="13">
        <f>IF($A79="","",L79*'Mzdy 2026'!$B$4)</f>
        <v/>
      </c>
      <c r="V79" s="13">
        <f>IF($A79="","",L79*'Mzdy 2026'!$B$5)</f>
        <v/>
      </c>
      <c r="W79" s="13">
        <f>IF($A79="","",L79+U79+V79)</f>
        <v/>
      </c>
      <c r="X79" s="14">
        <f>IF($A79="","",IF(T79&gt;0,"Na vyplatenie","Skontrolovať"))</f>
        <v/>
      </c>
    </row>
    <row r="80">
      <c r="A80" s="11" t="n"/>
      <c r="B80" s="12" t="n"/>
      <c r="C80" s="12" t="n"/>
      <c r="D80" s="12" t="n"/>
      <c r="E80" s="11" t="n"/>
      <c r="F80" s="11" t="n"/>
      <c r="G80" s="7" t="n"/>
      <c r="H80" s="7" t="n"/>
      <c r="I80" s="7" t="n"/>
      <c r="J80" s="7" t="n"/>
      <c r="K80" s="7" t="n"/>
      <c r="L80" s="15">
        <f>IF($A80="","",SUM(G80:K80))</f>
        <v/>
      </c>
      <c r="M80" s="15">
        <f>IF($A80="","",L80*'Mzdy 2026'!$B$2)</f>
        <v/>
      </c>
      <c r="N80" s="15">
        <f>IF($A80="","",L80*'Mzdy 2026'!$B$3)</f>
        <v/>
      </c>
      <c r="O80" s="15">
        <f>IF($A80="","",'Mzdy 2026'!$B$7)</f>
        <v/>
      </c>
      <c r="P80" s="15">
        <f>IF($A80="","",MAX(0,L80-M80-N80))</f>
        <v/>
      </c>
      <c r="Q80" s="15">
        <f>IF($A80="","",MAX(0,(P80-O80)*'Mzdy 2026'!$B$6-R80))</f>
        <v/>
      </c>
      <c r="R80" s="7" t="n"/>
      <c r="S80" s="7" t="n"/>
      <c r="T80" s="15">
        <f>IF($A80="","",L80-M80-N80-Q80-S80)</f>
        <v/>
      </c>
      <c r="U80" s="15">
        <f>IF($A80="","",L80*'Mzdy 2026'!$B$4)</f>
        <v/>
      </c>
      <c r="V80" s="15">
        <f>IF($A80="","",L80*'Mzdy 2026'!$B$5)</f>
        <v/>
      </c>
      <c r="W80" s="15">
        <f>IF($A80="","",L80+U80+V80)</f>
        <v/>
      </c>
      <c r="X80" s="16">
        <f>IF($A80="","",IF(T80&gt;0,"Na vyplatenie","Skontrolovať"))</f>
        <v/>
      </c>
    </row>
    <row r="81">
      <c r="A81" s="11" t="n"/>
      <c r="B81" s="12" t="n"/>
      <c r="C81" s="12" t="n"/>
      <c r="D81" s="12" t="n"/>
      <c r="E81" s="11" t="n"/>
      <c r="F81" s="11" t="n"/>
      <c r="G81" s="7" t="n"/>
      <c r="H81" s="7" t="n"/>
      <c r="I81" s="7" t="n"/>
      <c r="J81" s="7" t="n"/>
      <c r="K81" s="7" t="n"/>
      <c r="L81" s="13">
        <f>IF($A81="","",SUM(G81:K81))</f>
        <v/>
      </c>
      <c r="M81" s="13">
        <f>IF($A81="","",L81*'Mzdy 2026'!$B$2)</f>
        <v/>
      </c>
      <c r="N81" s="13">
        <f>IF($A81="","",L81*'Mzdy 2026'!$B$3)</f>
        <v/>
      </c>
      <c r="O81" s="13">
        <f>IF($A81="","",'Mzdy 2026'!$B$7)</f>
        <v/>
      </c>
      <c r="P81" s="13">
        <f>IF($A81="","",MAX(0,L81-M81-N81))</f>
        <v/>
      </c>
      <c r="Q81" s="13">
        <f>IF($A81="","",MAX(0,(P81-O81)*'Mzdy 2026'!$B$6-R81))</f>
        <v/>
      </c>
      <c r="R81" s="7" t="n"/>
      <c r="S81" s="7" t="n"/>
      <c r="T81" s="13">
        <f>IF($A81="","",L81-M81-N81-Q81-S81)</f>
        <v/>
      </c>
      <c r="U81" s="13">
        <f>IF($A81="","",L81*'Mzdy 2026'!$B$4)</f>
        <v/>
      </c>
      <c r="V81" s="13">
        <f>IF($A81="","",L81*'Mzdy 2026'!$B$5)</f>
        <v/>
      </c>
      <c r="W81" s="13">
        <f>IF($A81="","",L81+U81+V81)</f>
        <v/>
      </c>
      <c r="X81" s="14">
        <f>IF($A81="","",IF(T81&gt;0,"Na vyplatenie","Skontrolovať"))</f>
        <v/>
      </c>
    </row>
    <row r="82">
      <c r="A82" s="11" t="n"/>
      <c r="B82" s="12" t="n"/>
      <c r="C82" s="12" t="n"/>
      <c r="D82" s="12" t="n"/>
      <c r="E82" s="11" t="n"/>
      <c r="F82" s="11" t="n"/>
      <c r="G82" s="7" t="n"/>
      <c r="H82" s="7" t="n"/>
      <c r="I82" s="7" t="n"/>
      <c r="J82" s="7" t="n"/>
      <c r="K82" s="7" t="n"/>
      <c r="L82" s="15">
        <f>IF($A82="","",SUM(G82:K82))</f>
        <v/>
      </c>
      <c r="M82" s="15">
        <f>IF($A82="","",L82*'Mzdy 2026'!$B$2)</f>
        <v/>
      </c>
      <c r="N82" s="15">
        <f>IF($A82="","",L82*'Mzdy 2026'!$B$3)</f>
        <v/>
      </c>
      <c r="O82" s="15">
        <f>IF($A82="","",'Mzdy 2026'!$B$7)</f>
        <v/>
      </c>
      <c r="P82" s="15">
        <f>IF($A82="","",MAX(0,L82-M82-N82))</f>
        <v/>
      </c>
      <c r="Q82" s="15">
        <f>IF($A82="","",MAX(0,(P82-O82)*'Mzdy 2026'!$B$6-R82))</f>
        <v/>
      </c>
      <c r="R82" s="7" t="n"/>
      <c r="S82" s="7" t="n"/>
      <c r="T82" s="15">
        <f>IF($A82="","",L82-M82-N82-Q82-S82)</f>
        <v/>
      </c>
      <c r="U82" s="15">
        <f>IF($A82="","",L82*'Mzdy 2026'!$B$4)</f>
        <v/>
      </c>
      <c r="V82" s="15">
        <f>IF($A82="","",L82*'Mzdy 2026'!$B$5)</f>
        <v/>
      </c>
      <c r="W82" s="15">
        <f>IF($A82="","",L82+U82+V82)</f>
        <v/>
      </c>
      <c r="X82" s="16">
        <f>IF($A82="","",IF(T82&gt;0,"Na vyplatenie","Skontrolovať"))</f>
        <v/>
      </c>
    </row>
    <row r="83">
      <c r="A83" s="11" t="n"/>
      <c r="B83" s="12" t="n"/>
      <c r="C83" s="12" t="n"/>
      <c r="D83" s="12" t="n"/>
      <c r="E83" s="11" t="n"/>
      <c r="F83" s="11" t="n"/>
      <c r="G83" s="7" t="n"/>
      <c r="H83" s="7" t="n"/>
      <c r="I83" s="7" t="n"/>
      <c r="J83" s="7" t="n"/>
      <c r="K83" s="7" t="n"/>
      <c r="L83" s="13">
        <f>IF($A83="","",SUM(G83:K83))</f>
        <v/>
      </c>
      <c r="M83" s="13">
        <f>IF($A83="","",L83*'Mzdy 2026'!$B$2)</f>
        <v/>
      </c>
      <c r="N83" s="13">
        <f>IF($A83="","",L83*'Mzdy 2026'!$B$3)</f>
        <v/>
      </c>
      <c r="O83" s="13">
        <f>IF($A83="","",'Mzdy 2026'!$B$7)</f>
        <v/>
      </c>
      <c r="P83" s="13">
        <f>IF($A83="","",MAX(0,L83-M83-N83))</f>
        <v/>
      </c>
      <c r="Q83" s="13">
        <f>IF($A83="","",MAX(0,(P83-O83)*'Mzdy 2026'!$B$6-R83))</f>
        <v/>
      </c>
      <c r="R83" s="7" t="n"/>
      <c r="S83" s="7" t="n"/>
      <c r="T83" s="13">
        <f>IF($A83="","",L83-M83-N83-Q83-S83)</f>
        <v/>
      </c>
      <c r="U83" s="13">
        <f>IF($A83="","",L83*'Mzdy 2026'!$B$4)</f>
        <v/>
      </c>
      <c r="V83" s="13">
        <f>IF($A83="","",L83*'Mzdy 2026'!$B$5)</f>
        <v/>
      </c>
      <c r="W83" s="13">
        <f>IF($A83="","",L83+U83+V83)</f>
        <v/>
      </c>
      <c r="X83" s="14">
        <f>IF($A83="","",IF(T83&gt;0,"Na vyplatenie","Skontrolovať"))</f>
        <v/>
      </c>
    </row>
    <row r="84">
      <c r="A84" s="11" t="n"/>
      <c r="B84" s="12" t="n"/>
      <c r="C84" s="12" t="n"/>
      <c r="D84" s="12" t="n"/>
      <c r="E84" s="11" t="n"/>
      <c r="F84" s="11" t="n"/>
      <c r="G84" s="7" t="n"/>
      <c r="H84" s="7" t="n"/>
      <c r="I84" s="7" t="n"/>
      <c r="J84" s="7" t="n"/>
      <c r="K84" s="7" t="n"/>
      <c r="L84" s="15">
        <f>IF($A84="","",SUM(G84:K84))</f>
        <v/>
      </c>
      <c r="M84" s="15">
        <f>IF($A84="","",L84*'Mzdy 2026'!$B$2)</f>
        <v/>
      </c>
      <c r="N84" s="15">
        <f>IF($A84="","",L84*'Mzdy 2026'!$B$3)</f>
        <v/>
      </c>
      <c r="O84" s="15">
        <f>IF($A84="","",'Mzdy 2026'!$B$7)</f>
        <v/>
      </c>
      <c r="P84" s="15">
        <f>IF($A84="","",MAX(0,L84-M84-N84))</f>
        <v/>
      </c>
      <c r="Q84" s="15">
        <f>IF($A84="","",MAX(0,(P84-O84)*'Mzdy 2026'!$B$6-R84))</f>
        <v/>
      </c>
      <c r="R84" s="7" t="n"/>
      <c r="S84" s="7" t="n"/>
      <c r="T84" s="15">
        <f>IF($A84="","",L84-M84-N84-Q84-S84)</f>
        <v/>
      </c>
      <c r="U84" s="15">
        <f>IF($A84="","",L84*'Mzdy 2026'!$B$4)</f>
        <v/>
      </c>
      <c r="V84" s="15">
        <f>IF($A84="","",L84*'Mzdy 2026'!$B$5)</f>
        <v/>
      </c>
      <c r="W84" s="15">
        <f>IF($A84="","",L84+U84+V84)</f>
        <v/>
      </c>
      <c r="X84" s="16">
        <f>IF($A84="","",IF(T84&gt;0,"Na vyplatenie","Skontrolovať"))</f>
        <v/>
      </c>
    </row>
    <row r="85">
      <c r="A85" s="11" t="n"/>
      <c r="B85" s="12" t="n"/>
      <c r="C85" s="12" t="n"/>
      <c r="D85" s="12" t="n"/>
      <c r="E85" s="11" t="n"/>
      <c r="F85" s="11" t="n"/>
      <c r="G85" s="7" t="n"/>
      <c r="H85" s="7" t="n"/>
      <c r="I85" s="7" t="n"/>
      <c r="J85" s="7" t="n"/>
      <c r="K85" s="7" t="n"/>
      <c r="L85" s="13">
        <f>IF($A85="","",SUM(G85:K85))</f>
        <v/>
      </c>
      <c r="M85" s="13">
        <f>IF($A85="","",L85*'Mzdy 2026'!$B$2)</f>
        <v/>
      </c>
      <c r="N85" s="13">
        <f>IF($A85="","",L85*'Mzdy 2026'!$B$3)</f>
        <v/>
      </c>
      <c r="O85" s="13">
        <f>IF($A85="","",'Mzdy 2026'!$B$7)</f>
        <v/>
      </c>
      <c r="P85" s="13">
        <f>IF($A85="","",MAX(0,L85-M85-N85))</f>
        <v/>
      </c>
      <c r="Q85" s="13">
        <f>IF($A85="","",MAX(0,(P85-O85)*'Mzdy 2026'!$B$6-R85))</f>
        <v/>
      </c>
      <c r="R85" s="7" t="n"/>
      <c r="S85" s="7" t="n"/>
      <c r="T85" s="13">
        <f>IF($A85="","",L85-M85-N85-Q85-S85)</f>
        <v/>
      </c>
      <c r="U85" s="13">
        <f>IF($A85="","",L85*'Mzdy 2026'!$B$4)</f>
        <v/>
      </c>
      <c r="V85" s="13">
        <f>IF($A85="","",L85*'Mzdy 2026'!$B$5)</f>
        <v/>
      </c>
      <c r="W85" s="13">
        <f>IF($A85="","",L85+U85+V85)</f>
        <v/>
      </c>
      <c r="X85" s="14">
        <f>IF($A85="","",IF(T85&gt;0,"Na vyplatenie","Skontrolovať"))</f>
        <v/>
      </c>
    </row>
    <row r="86">
      <c r="A86" s="11" t="n"/>
      <c r="B86" s="12" t="n"/>
      <c r="C86" s="12" t="n"/>
      <c r="D86" s="12" t="n"/>
      <c r="E86" s="11" t="n"/>
      <c r="F86" s="11" t="n"/>
      <c r="G86" s="7" t="n"/>
      <c r="H86" s="7" t="n"/>
      <c r="I86" s="7" t="n"/>
      <c r="J86" s="7" t="n"/>
      <c r="K86" s="7" t="n"/>
      <c r="L86" s="15">
        <f>IF($A86="","",SUM(G86:K86))</f>
        <v/>
      </c>
      <c r="M86" s="15">
        <f>IF($A86="","",L86*'Mzdy 2026'!$B$2)</f>
        <v/>
      </c>
      <c r="N86" s="15">
        <f>IF($A86="","",L86*'Mzdy 2026'!$B$3)</f>
        <v/>
      </c>
      <c r="O86" s="15">
        <f>IF($A86="","",'Mzdy 2026'!$B$7)</f>
        <v/>
      </c>
      <c r="P86" s="15">
        <f>IF($A86="","",MAX(0,L86-M86-N86))</f>
        <v/>
      </c>
      <c r="Q86" s="15">
        <f>IF($A86="","",MAX(0,(P86-O86)*'Mzdy 2026'!$B$6-R86))</f>
        <v/>
      </c>
      <c r="R86" s="7" t="n"/>
      <c r="S86" s="7" t="n"/>
      <c r="T86" s="15">
        <f>IF($A86="","",L86-M86-N86-Q86-S86)</f>
        <v/>
      </c>
      <c r="U86" s="15">
        <f>IF($A86="","",L86*'Mzdy 2026'!$B$4)</f>
        <v/>
      </c>
      <c r="V86" s="15">
        <f>IF($A86="","",L86*'Mzdy 2026'!$B$5)</f>
        <v/>
      </c>
      <c r="W86" s="15">
        <f>IF($A86="","",L86+U86+V86)</f>
        <v/>
      </c>
      <c r="X86" s="16">
        <f>IF($A86="","",IF(T86&gt;0,"Na vyplatenie","Skontrolovať"))</f>
        <v/>
      </c>
    </row>
    <row r="87">
      <c r="A87" s="11" t="n"/>
      <c r="B87" s="12" t="n"/>
      <c r="C87" s="12" t="n"/>
      <c r="D87" s="12" t="n"/>
      <c r="E87" s="11" t="n"/>
      <c r="F87" s="11" t="n"/>
      <c r="G87" s="7" t="n"/>
      <c r="H87" s="7" t="n"/>
      <c r="I87" s="7" t="n"/>
      <c r="J87" s="7" t="n"/>
      <c r="K87" s="7" t="n"/>
      <c r="L87" s="13">
        <f>IF($A87="","",SUM(G87:K87))</f>
        <v/>
      </c>
      <c r="M87" s="13">
        <f>IF($A87="","",L87*'Mzdy 2026'!$B$2)</f>
        <v/>
      </c>
      <c r="N87" s="13">
        <f>IF($A87="","",L87*'Mzdy 2026'!$B$3)</f>
        <v/>
      </c>
      <c r="O87" s="13">
        <f>IF($A87="","",'Mzdy 2026'!$B$7)</f>
        <v/>
      </c>
      <c r="P87" s="13">
        <f>IF($A87="","",MAX(0,L87-M87-N87))</f>
        <v/>
      </c>
      <c r="Q87" s="13">
        <f>IF($A87="","",MAX(0,(P87-O87)*'Mzdy 2026'!$B$6-R87))</f>
        <v/>
      </c>
      <c r="R87" s="7" t="n"/>
      <c r="S87" s="7" t="n"/>
      <c r="T87" s="13">
        <f>IF($A87="","",L87-M87-N87-Q87-S87)</f>
        <v/>
      </c>
      <c r="U87" s="13">
        <f>IF($A87="","",L87*'Mzdy 2026'!$B$4)</f>
        <v/>
      </c>
      <c r="V87" s="13">
        <f>IF($A87="","",L87*'Mzdy 2026'!$B$5)</f>
        <v/>
      </c>
      <c r="W87" s="13">
        <f>IF($A87="","",L87+U87+V87)</f>
        <v/>
      </c>
      <c r="X87" s="14">
        <f>IF($A87="","",IF(T87&gt;0,"Na vyplatenie","Skontrolovať"))</f>
        <v/>
      </c>
    </row>
    <row r="88">
      <c r="A88" s="11" t="n"/>
      <c r="B88" s="12" t="n"/>
      <c r="C88" s="12" t="n"/>
      <c r="D88" s="12" t="n"/>
      <c r="E88" s="11" t="n"/>
      <c r="F88" s="11" t="n"/>
      <c r="G88" s="7" t="n"/>
      <c r="H88" s="7" t="n"/>
      <c r="I88" s="7" t="n"/>
      <c r="J88" s="7" t="n"/>
      <c r="K88" s="7" t="n"/>
      <c r="L88" s="15">
        <f>IF($A88="","",SUM(G88:K88))</f>
        <v/>
      </c>
      <c r="M88" s="15">
        <f>IF($A88="","",L88*'Mzdy 2026'!$B$2)</f>
        <v/>
      </c>
      <c r="N88" s="15">
        <f>IF($A88="","",L88*'Mzdy 2026'!$B$3)</f>
        <v/>
      </c>
      <c r="O88" s="15">
        <f>IF($A88="","",'Mzdy 2026'!$B$7)</f>
        <v/>
      </c>
      <c r="P88" s="15">
        <f>IF($A88="","",MAX(0,L88-M88-N88))</f>
        <v/>
      </c>
      <c r="Q88" s="15">
        <f>IF($A88="","",MAX(0,(P88-O88)*'Mzdy 2026'!$B$6-R88))</f>
        <v/>
      </c>
      <c r="R88" s="7" t="n"/>
      <c r="S88" s="7" t="n"/>
      <c r="T88" s="15">
        <f>IF($A88="","",L88-M88-N88-Q88-S88)</f>
        <v/>
      </c>
      <c r="U88" s="15">
        <f>IF($A88="","",L88*'Mzdy 2026'!$B$4)</f>
        <v/>
      </c>
      <c r="V88" s="15">
        <f>IF($A88="","",L88*'Mzdy 2026'!$B$5)</f>
        <v/>
      </c>
      <c r="W88" s="15">
        <f>IF($A88="","",L88+U88+V88)</f>
        <v/>
      </c>
      <c r="X88" s="16">
        <f>IF($A88="","",IF(T88&gt;0,"Na vyplatenie","Skontrolovať"))</f>
        <v/>
      </c>
    </row>
    <row r="89">
      <c r="A89" s="11" t="n"/>
      <c r="B89" s="12" t="n"/>
      <c r="C89" s="12" t="n"/>
      <c r="D89" s="12" t="n"/>
      <c r="E89" s="11" t="n"/>
      <c r="F89" s="11" t="n"/>
      <c r="G89" s="7" t="n"/>
      <c r="H89" s="7" t="n"/>
      <c r="I89" s="7" t="n"/>
      <c r="J89" s="7" t="n"/>
      <c r="K89" s="7" t="n"/>
      <c r="L89" s="13">
        <f>IF($A89="","",SUM(G89:K89))</f>
        <v/>
      </c>
      <c r="M89" s="13">
        <f>IF($A89="","",L89*'Mzdy 2026'!$B$2)</f>
        <v/>
      </c>
      <c r="N89" s="13">
        <f>IF($A89="","",L89*'Mzdy 2026'!$B$3)</f>
        <v/>
      </c>
      <c r="O89" s="13">
        <f>IF($A89="","",'Mzdy 2026'!$B$7)</f>
        <v/>
      </c>
      <c r="P89" s="13">
        <f>IF($A89="","",MAX(0,L89-M89-N89))</f>
        <v/>
      </c>
      <c r="Q89" s="13">
        <f>IF($A89="","",MAX(0,(P89-O89)*'Mzdy 2026'!$B$6-R89))</f>
        <v/>
      </c>
      <c r="R89" s="7" t="n"/>
      <c r="S89" s="7" t="n"/>
      <c r="T89" s="13">
        <f>IF($A89="","",L89-M89-N89-Q89-S89)</f>
        <v/>
      </c>
      <c r="U89" s="13">
        <f>IF($A89="","",L89*'Mzdy 2026'!$B$4)</f>
        <v/>
      </c>
      <c r="V89" s="13">
        <f>IF($A89="","",L89*'Mzdy 2026'!$B$5)</f>
        <v/>
      </c>
      <c r="W89" s="13">
        <f>IF($A89="","",L89+U89+V89)</f>
        <v/>
      </c>
      <c r="X89" s="14">
        <f>IF($A89="","",IF(T89&gt;0,"Na vyplatenie","Skontrolovať"))</f>
        <v/>
      </c>
    </row>
    <row r="90">
      <c r="A90" s="11" t="n"/>
      <c r="B90" s="12" t="n"/>
      <c r="C90" s="12" t="n"/>
      <c r="D90" s="12" t="n"/>
      <c r="E90" s="11" t="n"/>
      <c r="F90" s="11" t="n"/>
      <c r="G90" s="7" t="n"/>
      <c r="H90" s="7" t="n"/>
      <c r="I90" s="7" t="n"/>
      <c r="J90" s="7" t="n"/>
      <c r="K90" s="7" t="n"/>
      <c r="L90" s="15">
        <f>IF($A90="","",SUM(G90:K90))</f>
        <v/>
      </c>
      <c r="M90" s="15">
        <f>IF($A90="","",L90*'Mzdy 2026'!$B$2)</f>
        <v/>
      </c>
      <c r="N90" s="15">
        <f>IF($A90="","",L90*'Mzdy 2026'!$B$3)</f>
        <v/>
      </c>
      <c r="O90" s="15">
        <f>IF($A90="","",'Mzdy 2026'!$B$7)</f>
        <v/>
      </c>
      <c r="P90" s="15">
        <f>IF($A90="","",MAX(0,L90-M90-N90))</f>
        <v/>
      </c>
      <c r="Q90" s="15">
        <f>IF($A90="","",MAX(0,(P90-O90)*'Mzdy 2026'!$B$6-R90))</f>
        <v/>
      </c>
      <c r="R90" s="7" t="n"/>
      <c r="S90" s="7" t="n"/>
      <c r="T90" s="15">
        <f>IF($A90="","",L90-M90-N90-Q90-S90)</f>
        <v/>
      </c>
      <c r="U90" s="15">
        <f>IF($A90="","",L90*'Mzdy 2026'!$B$4)</f>
        <v/>
      </c>
      <c r="V90" s="15">
        <f>IF($A90="","",L90*'Mzdy 2026'!$B$5)</f>
        <v/>
      </c>
      <c r="W90" s="15">
        <f>IF($A90="","",L90+U90+V90)</f>
        <v/>
      </c>
      <c r="X90" s="16">
        <f>IF($A90="","",IF(T90&gt;0,"Na vyplatenie","Skontrolovať"))</f>
        <v/>
      </c>
    </row>
    <row r="91">
      <c r="A91" s="11" t="n"/>
      <c r="B91" s="12" t="n"/>
      <c r="C91" s="12" t="n"/>
      <c r="D91" s="12" t="n"/>
      <c r="E91" s="11" t="n"/>
      <c r="F91" s="11" t="n"/>
      <c r="G91" s="7" t="n"/>
      <c r="H91" s="7" t="n"/>
      <c r="I91" s="7" t="n"/>
      <c r="J91" s="7" t="n"/>
      <c r="K91" s="7" t="n"/>
      <c r="L91" s="13">
        <f>IF($A91="","",SUM(G91:K91))</f>
        <v/>
      </c>
      <c r="M91" s="13">
        <f>IF($A91="","",L91*'Mzdy 2026'!$B$2)</f>
        <v/>
      </c>
      <c r="N91" s="13">
        <f>IF($A91="","",L91*'Mzdy 2026'!$B$3)</f>
        <v/>
      </c>
      <c r="O91" s="13">
        <f>IF($A91="","",'Mzdy 2026'!$B$7)</f>
        <v/>
      </c>
      <c r="P91" s="13">
        <f>IF($A91="","",MAX(0,L91-M91-N91))</f>
        <v/>
      </c>
      <c r="Q91" s="13">
        <f>IF($A91="","",MAX(0,(P91-O91)*'Mzdy 2026'!$B$6-R91))</f>
        <v/>
      </c>
      <c r="R91" s="7" t="n"/>
      <c r="S91" s="7" t="n"/>
      <c r="T91" s="13">
        <f>IF($A91="","",L91-M91-N91-Q91-S91)</f>
        <v/>
      </c>
      <c r="U91" s="13">
        <f>IF($A91="","",L91*'Mzdy 2026'!$B$4)</f>
        <v/>
      </c>
      <c r="V91" s="13">
        <f>IF($A91="","",L91*'Mzdy 2026'!$B$5)</f>
        <v/>
      </c>
      <c r="W91" s="13">
        <f>IF($A91="","",L91+U91+V91)</f>
        <v/>
      </c>
      <c r="X91" s="14">
        <f>IF($A91="","",IF(T91&gt;0,"Na vyplatenie","Skontrolovať"))</f>
        <v/>
      </c>
    </row>
    <row r="92">
      <c r="A92" s="11" t="n"/>
      <c r="B92" s="12" t="n"/>
      <c r="C92" s="12" t="n"/>
      <c r="D92" s="12" t="n"/>
      <c r="E92" s="11" t="n"/>
      <c r="F92" s="11" t="n"/>
      <c r="G92" s="7" t="n"/>
      <c r="H92" s="7" t="n"/>
      <c r="I92" s="7" t="n"/>
      <c r="J92" s="7" t="n"/>
      <c r="K92" s="7" t="n"/>
      <c r="L92" s="15">
        <f>IF($A92="","",SUM(G92:K92))</f>
        <v/>
      </c>
      <c r="M92" s="15">
        <f>IF($A92="","",L92*'Mzdy 2026'!$B$2)</f>
        <v/>
      </c>
      <c r="N92" s="15">
        <f>IF($A92="","",L92*'Mzdy 2026'!$B$3)</f>
        <v/>
      </c>
      <c r="O92" s="15">
        <f>IF($A92="","",'Mzdy 2026'!$B$7)</f>
        <v/>
      </c>
      <c r="P92" s="15">
        <f>IF($A92="","",MAX(0,L92-M92-N92))</f>
        <v/>
      </c>
      <c r="Q92" s="15">
        <f>IF($A92="","",MAX(0,(P92-O92)*'Mzdy 2026'!$B$6-R92))</f>
        <v/>
      </c>
      <c r="R92" s="7" t="n"/>
      <c r="S92" s="7" t="n"/>
      <c r="T92" s="15">
        <f>IF($A92="","",L92-M92-N92-Q92-S92)</f>
        <v/>
      </c>
      <c r="U92" s="15">
        <f>IF($A92="","",L92*'Mzdy 2026'!$B$4)</f>
        <v/>
      </c>
      <c r="V92" s="15">
        <f>IF($A92="","",L92*'Mzdy 2026'!$B$5)</f>
        <v/>
      </c>
      <c r="W92" s="15">
        <f>IF($A92="","",L92+U92+V92)</f>
        <v/>
      </c>
      <c r="X92" s="16">
        <f>IF($A92="","",IF(T92&gt;0,"Na vyplatenie","Skontrolovať"))</f>
        <v/>
      </c>
    </row>
    <row r="93">
      <c r="A93" s="11" t="n"/>
      <c r="B93" s="12" t="n"/>
      <c r="C93" s="12" t="n"/>
      <c r="D93" s="12" t="n"/>
      <c r="E93" s="11" t="n"/>
      <c r="F93" s="11" t="n"/>
      <c r="G93" s="7" t="n"/>
      <c r="H93" s="7" t="n"/>
      <c r="I93" s="7" t="n"/>
      <c r="J93" s="7" t="n"/>
      <c r="K93" s="7" t="n"/>
      <c r="L93" s="13">
        <f>IF($A93="","",SUM(G93:K93))</f>
        <v/>
      </c>
      <c r="M93" s="13">
        <f>IF($A93="","",L93*'Mzdy 2026'!$B$2)</f>
        <v/>
      </c>
      <c r="N93" s="13">
        <f>IF($A93="","",L93*'Mzdy 2026'!$B$3)</f>
        <v/>
      </c>
      <c r="O93" s="13">
        <f>IF($A93="","",'Mzdy 2026'!$B$7)</f>
        <v/>
      </c>
      <c r="P93" s="13">
        <f>IF($A93="","",MAX(0,L93-M93-N93))</f>
        <v/>
      </c>
      <c r="Q93" s="13">
        <f>IF($A93="","",MAX(0,(P93-O93)*'Mzdy 2026'!$B$6-R93))</f>
        <v/>
      </c>
      <c r="R93" s="7" t="n"/>
      <c r="S93" s="7" t="n"/>
      <c r="T93" s="13">
        <f>IF($A93="","",L93-M93-N93-Q93-S93)</f>
        <v/>
      </c>
      <c r="U93" s="13">
        <f>IF($A93="","",L93*'Mzdy 2026'!$B$4)</f>
        <v/>
      </c>
      <c r="V93" s="13">
        <f>IF($A93="","",L93*'Mzdy 2026'!$B$5)</f>
        <v/>
      </c>
      <c r="W93" s="13">
        <f>IF($A93="","",L93+U93+V93)</f>
        <v/>
      </c>
      <c r="X93" s="14">
        <f>IF($A93="","",IF(T93&gt;0,"Na vyplatenie","Skontrolovať"))</f>
        <v/>
      </c>
    </row>
    <row r="94">
      <c r="A94" s="11" t="n"/>
      <c r="B94" s="12" t="n"/>
      <c r="C94" s="12" t="n"/>
      <c r="D94" s="12" t="n"/>
      <c r="E94" s="11" t="n"/>
      <c r="F94" s="11" t="n"/>
      <c r="G94" s="7" t="n"/>
      <c r="H94" s="7" t="n"/>
      <c r="I94" s="7" t="n"/>
      <c r="J94" s="7" t="n"/>
      <c r="K94" s="7" t="n"/>
      <c r="L94" s="15">
        <f>IF($A94="","",SUM(G94:K94))</f>
        <v/>
      </c>
      <c r="M94" s="15">
        <f>IF($A94="","",L94*'Mzdy 2026'!$B$2)</f>
        <v/>
      </c>
      <c r="N94" s="15">
        <f>IF($A94="","",L94*'Mzdy 2026'!$B$3)</f>
        <v/>
      </c>
      <c r="O94" s="15">
        <f>IF($A94="","",'Mzdy 2026'!$B$7)</f>
        <v/>
      </c>
      <c r="P94" s="15">
        <f>IF($A94="","",MAX(0,L94-M94-N94))</f>
        <v/>
      </c>
      <c r="Q94" s="15">
        <f>IF($A94="","",MAX(0,(P94-O94)*'Mzdy 2026'!$B$6-R94))</f>
        <v/>
      </c>
      <c r="R94" s="7" t="n"/>
      <c r="S94" s="7" t="n"/>
      <c r="T94" s="15">
        <f>IF($A94="","",L94-M94-N94-Q94-S94)</f>
        <v/>
      </c>
      <c r="U94" s="15">
        <f>IF($A94="","",L94*'Mzdy 2026'!$B$4)</f>
        <v/>
      </c>
      <c r="V94" s="15">
        <f>IF($A94="","",L94*'Mzdy 2026'!$B$5)</f>
        <v/>
      </c>
      <c r="W94" s="15">
        <f>IF($A94="","",L94+U94+V94)</f>
        <v/>
      </c>
      <c r="X94" s="16">
        <f>IF($A94="","",IF(T94&gt;0,"Na vyplatenie","Skontrolovať"))</f>
        <v/>
      </c>
    </row>
    <row r="95">
      <c r="A95" s="11" t="n"/>
      <c r="B95" s="12" t="n"/>
      <c r="C95" s="12" t="n"/>
      <c r="D95" s="12" t="n"/>
      <c r="E95" s="11" t="n"/>
      <c r="F95" s="11" t="n"/>
      <c r="G95" s="7" t="n"/>
      <c r="H95" s="7" t="n"/>
      <c r="I95" s="7" t="n"/>
      <c r="J95" s="7" t="n"/>
      <c r="K95" s="7" t="n"/>
      <c r="L95" s="13">
        <f>IF($A95="","",SUM(G95:K95))</f>
        <v/>
      </c>
      <c r="M95" s="13">
        <f>IF($A95="","",L95*'Mzdy 2026'!$B$2)</f>
        <v/>
      </c>
      <c r="N95" s="13">
        <f>IF($A95="","",L95*'Mzdy 2026'!$B$3)</f>
        <v/>
      </c>
      <c r="O95" s="13">
        <f>IF($A95="","",'Mzdy 2026'!$B$7)</f>
        <v/>
      </c>
      <c r="P95" s="13">
        <f>IF($A95="","",MAX(0,L95-M95-N95))</f>
        <v/>
      </c>
      <c r="Q95" s="13">
        <f>IF($A95="","",MAX(0,(P95-O95)*'Mzdy 2026'!$B$6-R95))</f>
        <v/>
      </c>
      <c r="R95" s="7" t="n"/>
      <c r="S95" s="7" t="n"/>
      <c r="T95" s="13">
        <f>IF($A95="","",L95-M95-N95-Q95-S95)</f>
        <v/>
      </c>
      <c r="U95" s="13">
        <f>IF($A95="","",L95*'Mzdy 2026'!$B$4)</f>
        <v/>
      </c>
      <c r="V95" s="13">
        <f>IF($A95="","",L95*'Mzdy 2026'!$B$5)</f>
        <v/>
      </c>
      <c r="W95" s="13">
        <f>IF($A95="","",L95+U95+V95)</f>
        <v/>
      </c>
      <c r="X95" s="14">
        <f>IF($A95="","",IF(T95&gt;0,"Na vyplatenie","Skontrolovať"))</f>
        <v/>
      </c>
    </row>
    <row r="96">
      <c r="A96" s="11" t="n"/>
      <c r="B96" s="12" t="n"/>
      <c r="C96" s="12" t="n"/>
      <c r="D96" s="12" t="n"/>
      <c r="E96" s="11" t="n"/>
      <c r="F96" s="11" t="n"/>
      <c r="G96" s="7" t="n"/>
      <c r="H96" s="7" t="n"/>
      <c r="I96" s="7" t="n"/>
      <c r="J96" s="7" t="n"/>
      <c r="K96" s="7" t="n"/>
      <c r="L96" s="15">
        <f>IF($A96="","",SUM(G96:K96))</f>
        <v/>
      </c>
      <c r="M96" s="15">
        <f>IF($A96="","",L96*'Mzdy 2026'!$B$2)</f>
        <v/>
      </c>
      <c r="N96" s="15">
        <f>IF($A96="","",L96*'Mzdy 2026'!$B$3)</f>
        <v/>
      </c>
      <c r="O96" s="15">
        <f>IF($A96="","",'Mzdy 2026'!$B$7)</f>
        <v/>
      </c>
      <c r="P96" s="15">
        <f>IF($A96="","",MAX(0,L96-M96-N96))</f>
        <v/>
      </c>
      <c r="Q96" s="15">
        <f>IF($A96="","",MAX(0,(P96-O96)*'Mzdy 2026'!$B$6-R96))</f>
        <v/>
      </c>
      <c r="R96" s="7" t="n"/>
      <c r="S96" s="7" t="n"/>
      <c r="T96" s="15">
        <f>IF($A96="","",L96-M96-N96-Q96-S96)</f>
        <v/>
      </c>
      <c r="U96" s="15">
        <f>IF($A96="","",L96*'Mzdy 2026'!$B$4)</f>
        <v/>
      </c>
      <c r="V96" s="15">
        <f>IF($A96="","",L96*'Mzdy 2026'!$B$5)</f>
        <v/>
      </c>
      <c r="W96" s="15">
        <f>IF($A96="","",L96+U96+V96)</f>
        <v/>
      </c>
      <c r="X96" s="16">
        <f>IF($A96="","",IF(T96&gt;0,"Na vyplatenie","Skontrolovať"))</f>
        <v/>
      </c>
    </row>
    <row r="97">
      <c r="A97" s="11" t="n"/>
      <c r="B97" s="12" t="n"/>
      <c r="C97" s="12" t="n"/>
      <c r="D97" s="12" t="n"/>
      <c r="E97" s="11" t="n"/>
      <c r="F97" s="11" t="n"/>
      <c r="G97" s="7" t="n"/>
      <c r="H97" s="7" t="n"/>
      <c r="I97" s="7" t="n"/>
      <c r="J97" s="7" t="n"/>
      <c r="K97" s="7" t="n"/>
      <c r="L97" s="13">
        <f>IF($A97="","",SUM(G97:K97))</f>
        <v/>
      </c>
      <c r="M97" s="13">
        <f>IF($A97="","",L97*'Mzdy 2026'!$B$2)</f>
        <v/>
      </c>
      <c r="N97" s="13">
        <f>IF($A97="","",L97*'Mzdy 2026'!$B$3)</f>
        <v/>
      </c>
      <c r="O97" s="13">
        <f>IF($A97="","",'Mzdy 2026'!$B$7)</f>
        <v/>
      </c>
      <c r="P97" s="13">
        <f>IF($A97="","",MAX(0,L97-M97-N97))</f>
        <v/>
      </c>
      <c r="Q97" s="13">
        <f>IF($A97="","",MAX(0,(P97-O97)*'Mzdy 2026'!$B$6-R97))</f>
        <v/>
      </c>
      <c r="R97" s="7" t="n"/>
      <c r="S97" s="7" t="n"/>
      <c r="T97" s="13">
        <f>IF($A97="","",L97-M97-N97-Q97-S97)</f>
        <v/>
      </c>
      <c r="U97" s="13">
        <f>IF($A97="","",L97*'Mzdy 2026'!$B$4)</f>
        <v/>
      </c>
      <c r="V97" s="13">
        <f>IF($A97="","",L97*'Mzdy 2026'!$B$5)</f>
        <v/>
      </c>
      <c r="W97" s="13">
        <f>IF($A97="","",L97+U97+V97)</f>
        <v/>
      </c>
      <c r="X97" s="14">
        <f>IF($A97="","",IF(T97&gt;0,"Na vyplatenie","Skontrolovať"))</f>
        <v/>
      </c>
    </row>
    <row r="98">
      <c r="A98" s="11" t="n"/>
      <c r="B98" s="12" t="n"/>
      <c r="C98" s="12" t="n"/>
      <c r="D98" s="12" t="n"/>
      <c r="E98" s="11" t="n"/>
      <c r="F98" s="11" t="n"/>
      <c r="G98" s="7" t="n"/>
      <c r="H98" s="7" t="n"/>
      <c r="I98" s="7" t="n"/>
      <c r="J98" s="7" t="n"/>
      <c r="K98" s="7" t="n"/>
      <c r="L98" s="15">
        <f>IF($A98="","",SUM(G98:K98))</f>
        <v/>
      </c>
      <c r="M98" s="15">
        <f>IF($A98="","",L98*'Mzdy 2026'!$B$2)</f>
        <v/>
      </c>
      <c r="N98" s="15">
        <f>IF($A98="","",L98*'Mzdy 2026'!$B$3)</f>
        <v/>
      </c>
      <c r="O98" s="15">
        <f>IF($A98="","",'Mzdy 2026'!$B$7)</f>
        <v/>
      </c>
      <c r="P98" s="15">
        <f>IF($A98="","",MAX(0,L98-M98-N98))</f>
        <v/>
      </c>
      <c r="Q98" s="15">
        <f>IF($A98="","",MAX(0,(P98-O98)*'Mzdy 2026'!$B$6-R98))</f>
        <v/>
      </c>
      <c r="R98" s="7" t="n"/>
      <c r="S98" s="7" t="n"/>
      <c r="T98" s="15">
        <f>IF($A98="","",L98-M98-N98-Q98-S98)</f>
        <v/>
      </c>
      <c r="U98" s="15">
        <f>IF($A98="","",L98*'Mzdy 2026'!$B$4)</f>
        <v/>
      </c>
      <c r="V98" s="15">
        <f>IF($A98="","",L98*'Mzdy 2026'!$B$5)</f>
        <v/>
      </c>
      <c r="W98" s="15">
        <f>IF($A98="","",L98+U98+V98)</f>
        <v/>
      </c>
      <c r="X98" s="16">
        <f>IF($A98="","",IF(T98&gt;0,"Na vyplatenie","Skontrolovať"))</f>
        <v/>
      </c>
    </row>
    <row r="99">
      <c r="A99" s="11" t="n"/>
      <c r="B99" s="12" t="n"/>
      <c r="C99" s="12" t="n"/>
      <c r="D99" s="12" t="n"/>
      <c r="E99" s="11" t="n"/>
      <c r="F99" s="11" t="n"/>
      <c r="G99" s="7" t="n"/>
      <c r="H99" s="7" t="n"/>
      <c r="I99" s="7" t="n"/>
      <c r="J99" s="7" t="n"/>
      <c r="K99" s="7" t="n"/>
      <c r="L99" s="13">
        <f>IF($A99="","",SUM(G99:K99))</f>
        <v/>
      </c>
      <c r="M99" s="13">
        <f>IF($A99="","",L99*'Mzdy 2026'!$B$2)</f>
        <v/>
      </c>
      <c r="N99" s="13">
        <f>IF($A99="","",L99*'Mzdy 2026'!$B$3)</f>
        <v/>
      </c>
      <c r="O99" s="13">
        <f>IF($A99="","",'Mzdy 2026'!$B$7)</f>
        <v/>
      </c>
      <c r="P99" s="13">
        <f>IF($A99="","",MAX(0,L99-M99-N99))</f>
        <v/>
      </c>
      <c r="Q99" s="13">
        <f>IF($A99="","",MAX(0,(P99-O99)*'Mzdy 2026'!$B$6-R99))</f>
        <v/>
      </c>
      <c r="R99" s="7" t="n"/>
      <c r="S99" s="7" t="n"/>
      <c r="T99" s="13">
        <f>IF($A99="","",L99-M99-N99-Q99-S99)</f>
        <v/>
      </c>
      <c r="U99" s="13">
        <f>IF($A99="","",L99*'Mzdy 2026'!$B$4)</f>
        <v/>
      </c>
      <c r="V99" s="13">
        <f>IF($A99="","",L99*'Mzdy 2026'!$B$5)</f>
        <v/>
      </c>
      <c r="W99" s="13">
        <f>IF($A99="","",L99+U99+V99)</f>
        <v/>
      </c>
      <c r="X99" s="14">
        <f>IF($A99="","",IF(T99&gt;0,"Na vyplatenie","Skontrolovať"))</f>
        <v/>
      </c>
    </row>
    <row r="100">
      <c r="A100" s="11" t="n"/>
      <c r="B100" s="12" t="n"/>
      <c r="C100" s="12" t="n"/>
      <c r="D100" s="12" t="n"/>
      <c r="E100" s="11" t="n"/>
      <c r="F100" s="11" t="n"/>
      <c r="G100" s="7" t="n"/>
      <c r="H100" s="7" t="n"/>
      <c r="I100" s="7" t="n"/>
      <c r="J100" s="7" t="n"/>
      <c r="K100" s="7" t="n"/>
      <c r="L100" s="15">
        <f>IF($A100="","",SUM(G100:K100))</f>
        <v/>
      </c>
      <c r="M100" s="15">
        <f>IF($A100="","",L100*'Mzdy 2026'!$B$2)</f>
        <v/>
      </c>
      <c r="N100" s="15">
        <f>IF($A100="","",L100*'Mzdy 2026'!$B$3)</f>
        <v/>
      </c>
      <c r="O100" s="15">
        <f>IF($A100="","",'Mzdy 2026'!$B$7)</f>
        <v/>
      </c>
      <c r="P100" s="15">
        <f>IF($A100="","",MAX(0,L100-M100-N100))</f>
        <v/>
      </c>
      <c r="Q100" s="15">
        <f>IF($A100="","",MAX(0,(P100-O100)*'Mzdy 2026'!$B$6-R100))</f>
        <v/>
      </c>
      <c r="R100" s="7" t="n"/>
      <c r="S100" s="7" t="n"/>
      <c r="T100" s="15">
        <f>IF($A100="","",L100-M100-N100-Q100-S100)</f>
        <v/>
      </c>
      <c r="U100" s="15">
        <f>IF($A100="","",L100*'Mzdy 2026'!$B$4)</f>
        <v/>
      </c>
      <c r="V100" s="15">
        <f>IF($A100="","",L100*'Mzdy 2026'!$B$5)</f>
        <v/>
      </c>
      <c r="W100" s="15">
        <f>IF($A100="","",L100+U100+V100)</f>
        <v/>
      </c>
      <c r="X100" s="16">
        <f>IF($A100="","",IF(T100&gt;0,"Na vyplatenie","Skontrolovať"))</f>
        <v/>
      </c>
    </row>
    <row r="101">
      <c r="A101" s="11" t="n"/>
      <c r="B101" s="12" t="n"/>
      <c r="C101" s="12" t="n"/>
      <c r="D101" s="12" t="n"/>
      <c r="E101" s="11" t="n"/>
      <c r="F101" s="11" t="n"/>
      <c r="G101" s="7" t="n"/>
      <c r="H101" s="7" t="n"/>
      <c r="I101" s="7" t="n"/>
      <c r="J101" s="7" t="n"/>
      <c r="K101" s="7" t="n"/>
      <c r="L101" s="13">
        <f>IF($A101="","",SUM(G101:K101))</f>
        <v/>
      </c>
      <c r="M101" s="13">
        <f>IF($A101="","",L101*'Mzdy 2026'!$B$2)</f>
        <v/>
      </c>
      <c r="N101" s="13">
        <f>IF($A101="","",L101*'Mzdy 2026'!$B$3)</f>
        <v/>
      </c>
      <c r="O101" s="13">
        <f>IF($A101="","",'Mzdy 2026'!$B$7)</f>
        <v/>
      </c>
      <c r="P101" s="13">
        <f>IF($A101="","",MAX(0,L101-M101-N101))</f>
        <v/>
      </c>
      <c r="Q101" s="13">
        <f>IF($A101="","",MAX(0,(P101-O101)*'Mzdy 2026'!$B$6-R101))</f>
        <v/>
      </c>
      <c r="R101" s="7" t="n"/>
      <c r="S101" s="7" t="n"/>
      <c r="T101" s="13">
        <f>IF($A101="","",L101-M101-N101-Q101-S101)</f>
        <v/>
      </c>
      <c r="U101" s="13">
        <f>IF($A101="","",L101*'Mzdy 2026'!$B$4)</f>
        <v/>
      </c>
      <c r="V101" s="13">
        <f>IF($A101="","",L101*'Mzdy 2026'!$B$5)</f>
        <v/>
      </c>
      <c r="W101" s="13">
        <f>IF($A101="","",L101+U101+V101)</f>
        <v/>
      </c>
      <c r="X101" s="14">
        <f>IF($A101="","",IF(T101&gt;0,"Na vyplatenie","Skontrolovať"))</f>
        <v/>
      </c>
    </row>
    <row r="102">
      <c r="A102" s="11" t="n"/>
      <c r="B102" s="12" t="n"/>
      <c r="C102" s="12" t="n"/>
      <c r="D102" s="12" t="n"/>
      <c r="E102" s="11" t="n"/>
      <c r="F102" s="11" t="n"/>
      <c r="G102" s="7" t="n"/>
      <c r="H102" s="7" t="n"/>
      <c r="I102" s="7" t="n"/>
      <c r="J102" s="7" t="n"/>
      <c r="K102" s="7" t="n"/>
      <c r="L102" s="15">
        <f>IF($A102="","",SUM(G102:K102))</f>
        <v/>
      </c>
      <c r="M102" s="15">
        <f>IF($A102="","",L102*'Mzdy 2026'!$B$2)</f>
        <v/>
      </c>
      <c r="N102" s="15">
        <f>IF($A102="","",L102*'Mzdy 2026'!$B$3)</f>
        <v/>
      </c>
      <c r="O102" s="15">
        <f>IF($A102="","",'Mzdy 2026'!$B$7)</f>
        <v/>
      </c>
      <c r="P102" s="15">
        <f>IF($A102="","",MAX(0,L102-M102-N102))</f>
        <v/>
      </c>
      <c r="Q102" s="15">
        <f>IF($A102="","",MAX(0,(P102-O102)*'Mzdy 2026'!$B$6-R102))</f>
        <v/>
      </c>
      <c r="R102" s="7" t="n"/>
      <c r="S102" s="7" t="n"/>
      <c r="T102" s="15">
        <f>IF($A102="","",L102-M102-N102-Q102-S102)</f>
        <v/>
      </c>
      <c r="U102" s="15">
        <f>IF($A102="","",L102*'Mzdy 2026'!$B$4)</f>
        <v/>
      </c>
      <c r="V102" s="15">
        <f>IF($A102="","",L102*'Mzdy 2026'!$B$5)</f>
        <v/>
      </c>
      <c r="W102" s="15">
        <f>IF($A102="","",L102+U102+V102)</f>
        <v/>
      </c>
      <c r="X102" s="16">
        <f>IF($A102="","",IF(T102&gt;0,"Na vyplatenie","Skontrolovať"))</f>
        <v/>
      </c>
    </row>
    <row r="103">
      <c r="A103" s="11" t="n"/>
      <c r="B103" s="12" t="n"/>
      <c r="C103" s="12" t="n"/>
      <c r="D103" s="12" t="n"/>
      <c r="E103" s="11" t="n"/>
      <c r="F103" s="11" t="n"/>
      <c r="G103" s="7" t="n"/>
      <c r="H103" s="7" t="n"/>
      <c r="I103" s="7" t="n"/>
      <c r="J103" s="7" t="n"/>
      <c r="K103" s="7" t="n"/>
      <c r="L103" s="13">
        <f>IF($A103="","",SUM(G103:K103))</f>
        <v/>
      </c>
      <c r="M103" s="13">
        <f>IF($A103="","",L103*'Mzdy 2026'!$B$2)</f>
        <v/>
      </c>
      <c r="N103" s="13">
        <f>IF($A103="","",L103*'Mzdy 2026'!$B$3)</f>
        <v/>
      </c>
      <c r="O103" s="13">
        <f>IF($A103="","",'Mzdy 2026'!$B$7)</f>
        <v/>
      </c>
      <c r="P103" s="13">
        <f>IF($A103="","",MAX(0,L103-M103-N103))</f>
        <v/>
      </c>
      <c r="Q103" s="13">
        <f>IF($A103="","",MAX(0,(P103-O103)*'Mzdy 2026'!$B$6-R103))</f>
        <v/>
      </c>
      <c r="R103" s="7" t="n"/>
      <c r="S103" s="7" t="n"/>
      <c r="T103" s="13">
        <f>IF($A103="","",L103-M103-N103-Q103-S103)</f>
        <v/>
      </c>
      <c r="U103" s="13">
        <f>IF($A103="","",L103*'Mzdy 2026'!$B$4)</f>
        <v/>
      </c>
      <c r="V103" s="13">
        <f>IF($A103="","",L103*'Mzdy 2026'!$B$5)</f>
        <v/>
      </c>
      <c r="W103" s="13">
        <f>IF($A103="","",L103+U103+V103)</f>
        <v/>
      </c>
      <c r="X103" s="14">
        <f>IF($A103="","",IF(T103&gt;0,"Na vyplatenie","Skontrolovať"))</f>
        <v/>
      </c>
    </row>
    <row r="104">
      <c r="A104" s="11" t="n"/>
      <c r="B104" s="12" t="n"/>
      <c r="C104" s="12" t="n"/>
      <c r="D104" s="12" t="n"/>
      <c r="E104" s="11" t="n"/>
      <c r="F104" s="11" t="n"/>
      <c r="G104" s="7" t="n"/>
      <c r="H104" s="7" t="n"/>
      <c r="I104" s="7" t="n"/>
      <c r="J104" s="7" t="n"/>
      <c r="K104" s="7" t="n"/>
      <c r="L104" s="15">
        <f>IF($A104="","",SUM(G104:K104))</f>
        <v/>
      </c>
      <c r="M104" s="15">
        <f>IF($A104="","",L104*'Mzdy 2026'!$B$2)</f>
        <v/>
      </c>
      <c r="N104" s="15">
        <f>IF($A104="","",L104*'Mzdy 2026'!$B$3)</f>
        <v/>
      </c>
      <c r="O104" s="15">
        <f>IF($A104="","",'Mzdy 2026'!$B$7)</f>
        <v/>
      </c>
      <c r="P104" s="15">
        <f>IF($A104="","",MAX(0,L104-M104-N104))</f>
        <v/>
      </c>
      <c r="Q104" s="15">
        <f>IF($A104="","",MAX(0,(P104-O104)*'Mzdy 2026'!$B$6-R104))</f>
        <v/>
      </c>
      <c r="R104" s="7" t="n"/>
      <c r="S104" s="7" t="n"/>
      <c r="T104" s="15">
        <f>IF($A104="","",L104-M104-N104-Q104-S104)</f>
        <v/>
      </c>
      <c r="U104" s="15">
        <f>IF($A104="","",L104*'Mzdy 2026'!$B$4)</f>
        <v/>
      </c>
      <c r="V104" s="15">
        <f>IF($A104="","",L104*'Mzdy 2026'!$B$5)</f>
        <v/>
      </c>
      <c r="W104" s="15">
        <f>IF($A104="","",L104+U104+V104)</f>
        <v/>
      </c>
      <c r="X104" s="16">
        <f>IF($A104="","",IF(T104&gt;0,"Na vyplatenie","Skontrolovať"))</f>
        <v/>
      </c>
    </row>
    <row r="105">
      <c r="A105" s="11" t="n"/>
      <c r="B105" s="12" t="n"/>
      <c r="C105" s="12" t="n"/>
      <c r="D105" s="12" t="n"/>
      <c r="E105" s="11" t="n"/>
      <c r="F105" s="11" t="n"/>
      <c r="G105" s="7" t="n"/>
      <c r="H105" s="7" t="n"/>
      <c r="I105" s="7" t="n"/>
      <c r="J105" s="7" t="n"/>
      <c r="K105" s="7" t="n"/>
      <c r="L105" s="13">
        <f>IF($A105="","",SUM(G105:K105))</f>
        <v/>
      </c>
      <c r="M105" s="13">
        <f>IF($A105="","",L105*'Mzdy 2026'!$B$2)</f>
        <v/>
      </c>
      <c r="N105" s="13">
        <f>IF($A105="","",L105*'Mzdy 2026'!$B$3)</f>
        <v/>
      </c>
      <c r="O105" s="13">
        <f>IF($A105="","",'Mzdy 2026'!$B$7)</f>
        <v/>
      </c>
      <c r="P105" s="13">
        <f>IF($A105="","",MAX(0,L105-M105-N105))</f>
        <v/>
      </c>
      <c r="Q105" s="13">
        <f>IF($A105="","",MAX(0,(P105-O105)*'Mzdy 2026'!$B$6-R105))</f>
        <v/>
      </c>
      <c r="R105" s="7" t="n"/>
      <c r="S105" s="7" t="n"/>
      <c r="T105" s="13">
        <f>IF($A105="","",L105-M105-N105-Q105-S105)</f>
        <v/>
      </c>
      <c r="U105" s="13">
        <f>IF($A105="","",L105*'Mzdy 2026'!$B$4)</f>
        <v/>
      </c>
      <c r="V105" s="13">
        <f>IF($A105="","",L105*'Mzdy 2026'!$B$5)</f>
        <v/>
      </c>
      <c r="W105" s="13">
        <f>IF($A105="","",L105+U105+V105)</f>
        <v/>
      </c>
      <c r="X105" s="14">
        <f>IF($A105="","",IF(T105&gt;0,"Na vyplatenie","Skontrolovať"))</f>
        <v/>
      </c>
    </row>
    <row r="106">
      <c r="A106" s="11" t="n"/>
      <c r="B106" s="12" t="n"/>
      <c r="C106" s="12" t="n"/>
      <c r="D106" s="12" t="n"/>
      <c r="E106" s="11" t="n"/>
      <c r="F106" s="11" t="n"/>
      <c r="G106" s="7" t="n"/>
      <c r="H106" s="7" t="n"/>
      <c r="I106" s="7" t="n"/>
      <c r="J106" s="7" t="n"/>
      <c r="K106" s="7" t="n"/>
      <c r="L106" s="15">
        <f>IF($A106="","",SUM(G106:K106))</f>
        <v/>
      </c>
      <c r="M106" s="15">
        <f>IF($A106="","",L106*'Mzdy 2026'!$B$2)</f>
        <v/>
      </c>
      <c r="N106" s="15">
        <f>IF($A106="","",L106*'Mzdy 2026'!$B$3)</f>
        <v/>
      </c>
      <c r="O106" s="15">
        <f>IF($A106="","",'Mzdy 2026'!$B$7)</f>
        <v/>
      </c>
      <c r="P106" s="15">
        <f>IF($A106="","",MAX(0,L106-M106-N106))</f>
        <v/>
      </c>
      <c r="Q106" s="15">
        <f>IF($A106="","",MAX(0,(P106-O106)*'Mzdy 2026'!$B$6-R106))</f>
        <v/>
      </c>
      <c r="R106" s="7" t="n"/>
      <c r="S106" s="7" t="n"/>
      <c r="T106" s="15">
        <f>IF($A106="","",L106-M106-N106-Q106-S106)</f>
        <v/>
      </c>
      <c r="U106" s="15">
        <f>IF($A106="","",L106*'Mzdy 2026'!$B$4)</f>
        <v/>
      </c>
      <c r="V106" s="15">
        <f>IF($A106="","",L106*'Mzdy 2026'!$B$5)</f>
        <v/>
      </c>
      <c r="W106" s="15">
        <f>IF($A106="","",L106+U106+V106)</f>
        <v/>
      </c>
      <c r="X106" s="16">
        <f>IF($A106="","",IF(T106&gt;0,"Na vyplatenie","Skontrolovať"))</f>
        <v/>
      </c>
    </row>
    <row r="107">
      <c r="A107" s="11" t="n"/>
      <c r="B107" s="12" t="n"/>
      <c r="C107" s="12" t="n"/>
      <c r="D107" s="12" t="n"/>
      <c r="E107" s="11" t="n"/>
      <c r="F107" s="11" t="n"/>
      <c r="G107" s="7" t="n"/>
      <c r="H107" s="7" t="n"/>
      <c r="I107" s="7" t="n"/>
      <c r="J107" s="7" t="n"/>
      <c r="K107" s="7" t="n"/>
      <c r="L107" s="13">
        <f>IF($A107="","",SUM(G107:K107))</f>
        <v/>
      </c>
      <c r="M107" s="13">
        <f>IF($A107="","",L107*'Mzdy 2026'!$B$2)</f>
        <v/>
      </c>
      <c r="N107" s="13">
        <f>IF($A107="","",L107*'Mzdy 2026'!$B$3)</f>
        <v/>
      </c>
      <c r="O107" s="13">
        <f>IF($A107="","",'Mzdy 2026'!$B$7)</f>
        <v/>
      </c>
      <c r="P107" s="13">
        <f>IF($A107="","",MAX(0,L107-M107-N107))</f>
        <v/>
      </c>
      <c r="Q107" s="13">
        <f>IF($A107="","",MAX(0,(P107-O107)*'Mzdy 2026'!$B$6-R107))</f>
        <v/>
      </c>
      <c r="R107" s="7" t="n"/>
      <c r="S107" s="7" t="n"/>
      <c r="T107" s="13">
        <f>IF($A107="","",L107-M107-N107-Q107-S107)</f>
        <v/>
      </c>
      <c r="U107" s="13">
        <f>IF($A107="","",L107*'Mzdy 2026'!$B$4)</f>
        <v/>
      </c>
      <c r="V107" s="13">
        <f>IF($A107="","",L107*'Mzdy 2026'!$B$5)</f>
        <v/>
      </c>
      <c r="W107" s="13">
        <f>IF($A107="","",L107+U107+V107)</f>
        <v/>
      </c>
      <c r="X107" s="14">
        <f>IF($A107="","",IF(T107&gt;0,"Na vyplatenie","Skontrolovať"))</f>
        <v/>
      </c>
    </row>
    <row r="108">
      <c r="A108" s="11" t="n"/>
      <c r="B108" s="12" t="n"/>
      <c r="C108" s="12" t="n"/>
      <c r="D108" s="12" t="n"/>
      <c r="E108" s="11" t="n"/>
      <c r="F108" s="11" t="n"/>
      <c r="G108" s="7" t="n"/>
      <c r="H108" s="7" t="n"/>
      <c r="I108" s="7" t="n"/>
      <c r="J108" s="7" t="n"/>
      <c r="K108" s="7" t="n"/>
      <c r="L108" s="15">
        <f>IF($A108="","",SUM(G108:K108))</f>
        <v/>
      </c>
      <c r="M108" s="15">
        <f>IF($A108="","",L108*'Mzdy 2026'!$B$2)</f>
        <v/>
      </c>
      <c r="N108" s="15">
        <f>IF($A108="","",L108*'Mzdy 2026'!$B$3)</f>
        <v/>
      </c>
      <c r="O108" s="15">
        <f>IF($A108="","",'Mzdy 2026'!$B$7)</f>
        <v/>
      </c>
      <c r="P108" s="15">
        <f>IF($A108="","",MAX(0,L108-M108-N108))</f>
        <v/>
      </c>
      <c r="Q108" s="15">
        <f>IF($A108="","",MAX(0,(P108-O108)*'Mzdy 2026'!$B$6-R108))</f>
        <v/>
      </c>
      <c r="R108" s="7" t="n"/>
      <c r="S108" s="7" t="n"/>
      <c r="T108" s="15">
        <f>IF($A108="","",L108-M108-N108-Q108-S108)</f>
        <v/>
      </c>
      <c r="U108" s="15">
        <f>IF($A108="","",L108*'Mzdy 2026'!$B$4)</f>
        <v/>
      </c>
      <c r="V108" s="15">
        <f>IF($A108="","",L108*'Mzdy 2026'!$B$5)</f>
        <v/>
      </c>
      <c r="W108" s="15">
        <f>IF($A108="","",L108+U108+V108)</f>
        <v/>
      </c>
      <c r="X108" s="16">
        <f>IF($A108="","",IF(T108&gt;0,"Na vyplatenie","Skontrolovať"))</f>
        <v/>
      </c>
    </row>
    <row r="109">
      <c r="A109" s="11" t="n"/>
      <c r="B109" s="12" t="n"/>
      <c r="C109" s="12" t="n"/>
      <c r="D109" s="12" t="n"/>
      <c r="E109" s="11" t="n"/>
      <c r="F109" s="11" t="n"/>
      <c r="G109" s="7" t="n"/>
      <c r="H109" s="7" t="n"/>
      <c r="I109" s="7" t="n"/>
      <c r="J109" s="7" t="n"/>
      <c r="K109" s="7" t="n"/>
      <c r="L109" s="13">
        <f>IF($A109="","",SUM(G109:K109))</f>
        <v/>
      </c>
      <c r="M109" s="13">
        <f>IF($A109="","",L109*'Mzdy 2026'!$B$2)</f>
        <v/>
      </c>
      <c r="N109" s="13">
        <f>IF($A109="","",L109*'Mzdy 2026'!$B$3)</f>
        <v/>
      </c>
      <c r="O109" s="13">
        <f>IF($A109="","",'Mzdy 2026'!$B$7)</f>
        <v/>
      </c>
      <c r="P109" s="13">
        <f>IF($A109="","",MAX(0,L109-M109-N109))</f>
        <v/>
      </c>
      <c r="Q109" s="13">
        <f>IF($A109="","",MAX(0,(P109-O109)*'Mzdy 2026'!$B$6-R109))</f>
        <v/>
      </c>
      <c r="R109" s="7" t="n"/>
      <c r="S109" s="7" t="n"/>
      <c r="T109" s="13">
        <f>IF($A109="","",L109-M109-N109-Q109-S109)</f>
        <v/>
      </c>
      <c r="U109" s="13">
        <f>IF($A109="","",L109*'Mzdy 2026'!$B$4)</f>
        <v/>
      </c>
      <c r="V109" s="13">
        <f>IF($A109="","",L109*'Mzdy 2026'!$B$5)</f>
        <v/>
      </c>
      <c r="W109" s="13">
        <f>IF($A109="","",L109+U109+V109)</f>
        <v/>
      </c>
      <c r="X109" s="14">
        <f>IF($A109="","",IF(T109&gt;0,"Na vyplatenie","Skontrolovať"))</f>
        <v/>
      </c>
    </row>
    <row r="110">
      <c r="A110" s="11" t="n"/>
      <c r="B110" s="12" t="n"/>
      <c r="C110" s="12" t="n"/>
      <c r="D110" s="12" t="n"/>
      <c r="E110" s="11" t="n"/>
      <c r="F110" s="11" t="n"/>
      <c r="G110" s="7" t="n"/>
      <c r="H110" s="7" t="n"/>
      <c r="I110" s="7" t="n"/>
      <c r="J110" s="7" t="n"/>
      <c r="K110" s="7" t="n"/>
      <c r="L110" s="15">
        <f>IF($A110="","",SUM(G110:K110))</f>
        <v/>
      </c>
      <c r="M110" s="15">
        <f>IF($A110="","",L110*'Mzdy 2026'!$B$2)</f>
        <v/>
      </c>
      <c r="N110" s="15">
        <f>IF($A110="","",L110*'Mzdy 2026'!$B$3)</f>
        <v/>
      </c>
      <c r="O110" s="15">
        <f>IF($A110="","",'Mzdy 2026'!$B$7)</f>
        <v/>
      </c>
      <c r="P110" s="15">
        <f>IF($A110="","",MAX(0,L110-M110-N110))</f>
        <v/>
      </c>
      <c r="Q110" s="15">
        <f>IF($A110="","",MAX(0,(P110-O110)*'Mzdy 2026'!$B$6-R110))</f>
        <v/>
      </c>
      <c r="R110" s="7" t="n"/>
      <c r="S110" s="7" t="n"/>
      <c r="T110" s="15">
        <f>IF($A110="","",L110-M110-N110-Q110-S110)</f>
        <v/>
      </c>
      <c r="U110" s="15">
        <f>IF($A110="","",L110*'Mzdy 2026'!$B$4)</f>
        <v/>
      </c>
      <c r="V110" s="15">
        <f>IF($A110="","",L110*'Mzdy 2026'!$B$5)</f>
        <v/>
      </c>
      <c r="W110" s="15">
        <f>IF($A110="","",L110+U110+V110)</f>
        <v/>
      </c>
      <c r="X110" s="16">
        <f>IF($A110="","",IF(T110&gt;0,"Na vyplatenie","Skontrolovať"))</f>
        <v/>
      </c>
    </row>
    <row r="111">
      <c r="A111" s="11" t="n"/>
      <c r="B111" s="12" t="n"/>
      <c r="C111" s="12" t="n"/>
      <c r="D111" s="12" t="n"/>
      <c r="E111" s="11" t="n"/>
      <c r="F111" s="11" t="n"/>
      <c r="G111" s="7" t="n"/>
      <c r="H111" s="7" t="n"/>
      <c r="I111" s="7" t="n"/>
      <c r="J111" s="7" t="n"/>
      <c r="K111" s="7" t="n"/>
      <c r="L111" s="13">
        <f>IF($A111="","",SUM(G111:K111))</f>
        <v/>
      </c>
      <c r="M111" s="13">
        <f>IF($A111="","",L111*'Mzdy 2026'!$B$2)</f>
        <v/>
      </c>
      <c r="N111" s="13">
        <f>IF($A111="","",L111*'Mzdy 2026'!$B$3)</f>
        <v/>
      </c>
      <c r="O111" s="13">
        <f>IF($A111="","",'Mzdy 2026'!$B$7)</f>
        <v/>
      </c>
      <c r="P111" s="13">
        <f>IF($A111="","",MAX(0,L111-M111-N111))</f>
        <v/>
      </c>
      <c r="Q111" s="13">
        <f>IF($A111="","",MAX(0,(P111-O111)*'Mzdy 2026'!$B$6-R111))</f>
        <v/>
      </c>
      <c r="R111" s="7" t="n"/>
      <c r="S111" s="7" t="n"/>
      <c r="T111" s="13">
        <f>IF($A111="","",L111-M111-N111-Q111-S111)</f>
        <v/>
      </c>
      <c r="U111" s="13">
        <f>IF($A111="","",L111*'Mzdy 2026'!$B$4)</f>
        <v/>
      </c>
      <c r="V111" s="13">
        <f>IF($A111="","",L111*'Mzdy 2026'!$B$5)</f>
        <v/>
      </c>
      <c r="W111" s="13">
        <f>IF($A111="","",L111+U111+V111)</f>
        <v/>
      </c>
      <c r="X111" s="14">
        <f>IF($A111="","",IF(T111&gt;0,"Na vyplatenie","Skontrolovať"))</f>
        <v/>
      </c>
    </row>
    <row r="112">
      <c r="A112" s="11" t="n"/>
      <c r="B112" s="12" t="n"/>
      <c r="C112" s="12" t="n"/>
      <c r="D112" s="12" t="n"/>
      <c r="E112" s="11" t="n"/>
      <c r="F112" s="11" t="n"/>
      <c r="G112" s="7" t="n"/>
      <c r="H112" s="7" t="n"/>
      <c r="I112" s="7" t="n"/>
      <c r="J112" s="7" t="n"/>
      <c r="K112" s="7" t="n"/>
      <c r="L112" s="15">
        <f>IF($A112="","",SUM(G112:K112))</f>
        <v/>
      </c>
      <c r="M112" s="15">
        <f>IF($A112="","",L112*'Mzdy 2026'!$B$2)</f>
        <v/>
      </c>
      <c r="N112" s="15">
        <f>IF($A112="","",L112*'Mzdy 2026'!$B$3)</f>
        <v/>
      </c>
      <c r="O112" s="15">
        <f>IF($A112="","",'Mzdy 2026'!$B$7)</f>
        <v/>
      </c>
      <c r="P112" s="15">
        <f>IF($A112="","",MAX(0,L112-M112-N112))</f>
        <v/>
      </c>
      <c r="Q112" s="15">
        <f>IF($A112="","",MAX(0,(P112-O112)*'Mzdy 2026'!$B$6-R112))</f>
        <v/>
      </c>
      <c r="R112" s="7" t="n"/>
      <c r="S112" s="7" t="n"/>
      <c r="T112" s="15">
        <f>IF($A112="","",L112-M112-N112-Q112-S112)</f>
        <v/>
      </c>
      <c r="U112" s="15">
        <f>IF($A112="","",L112*'Mzdy 2026'!$B$4)</f>
        <v/>
      </c>
      <c r="V112" s="15">
        <f>IF($A112="","",L112*'Mzdy 2026'!$B$5)</f>
        <v/>
      </c>
      <c r="W112" s="15">
        <f>IF($A112="","",L112+U112+V112)</f>
        <v/>
      </c>
      <c r="X112" s="16">
        <f>IF($A112="","",IF(T112&gt;0,"Na vyplatenie","Skontrolovať"))</f>
        <v/>
      </c>
    </row>
  </sheetData>
  <autoFilter ref="A12:X112"/>
  <mergeCells count="1">
    <mergeCell ref="A1:X1"/>
  </mergeCells>
  <conditionalFormatting sqref="X13:X112">
    <cfRule type="expression" priority="1" dxfId="0" stopIfTrue="1">
      <formula>$X13="Na vyplatenie"</formula>
    </cfRule>
    <cfRule type="expression" priority="2" dxfId="1" stopIfTrue="1">
      <formula>$X13="Skontrolovať"</formula>
    </cfRule>
  </conditionalFormatting>
  <dataValidations count="2">
    <dataValidation sqref="G13:K112" showErrorMessage="1" showInputMessage="1" allowBlank="1" type="decimal" operator="between">
      <formula1>0</formula1>
      <formula2>1000000</formula2>
    </dataValidation>
    <dataValidation sqref="R13:S112" showErrorMessage="1" showInputMessage="1" allowBlank="1" type="decimal" operator="between">
      <formula1>0</formula1>
      <formula2>1000000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28" customWidth="1" min="4" max="4"/>
    <col width="12" customWidth="1" min="5" max="5"/>
    <col width="20" customWidth="1" min="6" max="6"/>
    <col width="4" customWidth="1" min="7" max="7"/>
    <col width="20" customWidth="1" min="8" max="8"/>
    <col width="12" customWidth="1" min="9" max="9"/>
    <col width="21" customWidth="1" min="10" max="10"/>
  </cols>
  <sheetData>
    <row r="1" ht="27" customHeight="1">
      <c r="A1" s="1" t="inlineStr">
        <is>
          <t>Prehľad miezd – výplatné obdobie 08/2026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5" t="n"/>
    </row>
    <row r="2"/>
    <row r="3">
      <c r="A3" s="2" t="inlineStr">
        <is>
          <t>Počet zamestnancov</t>
        </is>
      </c>
      <c r="B3" s="17">
        <f>COUNTA('Mzdy 2026'!$B$13:$B$112)</f>
        <v/>
      </c>
    </row>
    <row r="4">
      <c r="A4" s="2" t="inlineStr">
        <is>
          <t>Súčet hrubých miezd</t>
        </is>
      </c>
      <c r="B4" s="18">
        <f>SUM('Mzdy 2026'!$L$13:$L$112)</f>
        <v/>
      </c>
    </row>
    <row r="5">
      <c r="A5" s="2" t="inlineStr">
        <is>
          <t>Súčet čistých miezd</t>
        </is>
      </c>
      <c r="B5" s="18">
        <f>SUM('Mzdy 2026'!$T$13:$T$112)</f>
        <v/>
      </c>
    </row>
    <row r="6">
      <c r="A6" s="2" t="inlineStr">
        <is>
          <t>Priemerná hrubá mzda</t>
        </is>
      </c>
      <c r="B6" s="18">
        <f>IFERROR(AVERAGE('Mzdy 2026'!$L$13:$L$112),0)</f>
        <v/>
      </c>
    </row>
    <row r="7">
      <c r="A7" s="2" t="inlineStr">
        <is>
          <t>Celková cena práce</t>
        </is>
      </c>
      <c r="B7" s="18">
        <f>SUM('Mzdy 2026'!$W$13:$W$112)</f>
        <v/>
      </c>
    </row>
    <row r="8">
      <c r="A8" s="2" t="inlineStr">
        <is>
          <t>Počet miezd na vyplatenie</t>
        </is>
      </c>
      <c r="B8" s="17">
        <f>COUNTIF('Mzdy 2026'!$X$13:$X$112,"Na vyplatenie")</f>
        <v/>
      </c>
    </row>
    <row r="9"/>
    <row r="10">
      <c r="A10" s="4" t="inlineStr">
        <is>
          <t>Štruktúra mzdových nákladov</t>
        </is>
      </c>
      <c r="D10" s="4" t="inlineStr">
        <is>
          <t>Prehľad podľa pracovnej pozície</t>
        </is>
      </c>
      <c r="H10" s="4" t="inlineStr">
        <is>
          <t>Prehľad podľa mesta</t>
        </is>
      </c>
    </row>
    <row r="11">
      <c r="A11" s="10" t="inlineStr">
        <is>
          <t>Položka</t>
        </is>
      </c>
      <c r="B11" s="10" t="inlineStr">
        <is>
          <t>Suma</t>
        </is>
      </c>
      <c r="D11" s="10" t="inlineStr">
        <is>
          <t>Pracovná pozícia</t>
        </is>
      </c>
      <c r="E11" s="10" t="inlineStr">
        <is>
          <t>Počet</t>
        </is>
      </c>
      <c r="F11" s="10" t="inlineStr">
        <is>
          <t>Súčet hrubých miezd</t>
        </is>
      </c>
      <c r="H11" s="10" t="inlineStr">
        <is>
          <t>Mesto</t>
        </is>
      </c>
      <c r="I11" s="10" t="inlineStr">
        <is>
          <t>Počet</t>
        </is>
      </c>
      <c r="J11" s="10" t="inlineStr">
        <is>
          <t>Celková cena práce</t>
        </is>
      </c>
    </row>
    <row r="12">
      <c r="A12" s="5" t="inlineStr">
        <is>
          <t>Čisté mzdy</t>
        </is>
      </c>
      <c r="B12" s="19">
        <f>SUM('Mzdy 2026'!$T$13:$T$112)</f>
        <v/>
      </c>
      <c r="D12" s="5" t="inlineStr">
        <is>
          <t>účtovník</t>
        </is>
      </c>
      <c r="E12" s="20">
        <f>COUNTIF('Mzdy 2026'!$C$13:$C$112,D12)</f>
        <v/>
      </c>
      <c r="F12" s="19">
        <f>SUMIF('Mzdy 2026'!$C$13:$C$112,D12,'Mzdy 2026'!$L$13:$L$112)</f>
        <v/>
      </c>
      <c r="H12" s="5" t="inlineStr">
        <is>
          <t>Bratislava</t>
        </is>
      </c>
      <c r="I12" s="20">
        <f>COUNTIF('Mzdy 2026'!$D$13:$D$112,H12)</f>
        <v/>
      </c>
      <c r="J12" s="19">
        <f>SUMIF('Mzdy 2026'!$D$13:$D$112,H12,'Mzdy 2026'!$W$13:$W$112)</f>
        <v/>
      </c>
    </row>
    <row r="13">
      <c r="A13" s="21" t="inlineStr">
        <is>
          <t>Odvody zamestnanca</t>
        </is>
      </c>
      <c r="B13" s="22">
        <f>SUM('Mzdy 2026'!$M$13:$M$112,'Mzdy 2026'!$N$13:$N$112)</f>
        <v/>
      </c>
      <c r="D13" s="21" t="inlineStr">
        <is>
          <t>administratívna pracovníčka</t>
        </is>
      </c>
      <c r="E13" s="23">
        <f>COUNTIF('Mzdy 2026'!$C$13:$C$112,D13)</f>
        <v/>
      </c>
      <c r="F13" s="22">
        <f>SUMIF('Mzdy 2026'!$C$13:$C$112,D13,'Mzdy 2026'!$L$13:$L$112)</f>
        <v/>
      </c>
      <c r="H13" s="21" t="inlineStr">
        <is>
          <t>Košice</t>
        </is>
      </c>
      <c r="I13" s="23">
        <f>COUNTIF('Mzdy 2026'!$D$13:$D$112,H13)</f>
        <v/>
      </c>
      <c r="J13" s="22">
        <f>SUMIF('Mzdy 2026'!$D$13:$D$112,H13,'Mzdy 2026'!$W$13:$W$112)</f>
        <v/>
      </c>
    </row>
    <row r="14">
      <c r="A14" s="5" t="inlineStr">
        <is>
          <t>Preddavok na daň</t>
        </is>
      </c>
      <c r="B14" s="19">
        <f>SUM('Mzdy 2026'!$Q$13:$Q$112)</f>
        <v/>
      </c>
      <c r="D14" s="5" t="inlineStr">
        <is>
          <t>obchodný zástupca</t>
        </is>
      </c>
      <c r="E14" s="20">
        <f>COUNTIF('Mzdy 2026'!$C$13:$C$112,D14)</f>
        <v/>
      </c>
      <c r="F14" s="19">
        <f>SUMIF('Mzdy 2026'!$C$13:$C$112,D14,'Mzdy 2026'!$L$13:$L$112)</f>
        <v/>
      </c>
      <c r="H14" s="5" t="inlineStr">
        <is>
          <t>Žilina</t>
        </is>
      </c>
      <c r="I14" s="20">
        <f>COUNTIF('Mzdy 2026'!$D$13:$D$112,H14)</f>
        <v/>
      </c>
      <c r="J14" s="19">
        <f>SUMIF('Mzdy 2026'!$D$13:$D$112,H14,'Mzdy 2026'!$W$13:$W$112)</f>
        <v/>
      </c>
    </row>
    <row r="15">
      <c r="A15" s="21" t="inlineStr">
        <is>
          <t>Odvody zamestnávateľa</t>
        </is>
      </c>
      <c r="B15" s="22">
        <f>SUM('Mzdy 2026'!$U$13:$U$112,'Mzdy 2026'!$V$13:$V$112)</f>
        <v/>
      </c>
      <c r="D15" s="21" t="inlineStr">
        <is>
          <t>personalistka</t>
        </is>
      </c>
      <c r="E15" s="23">
        <f>COUNTIF('Mzdy 2026'!$C$13:$C$112,D15)</f>
        <v/>
      </c>
      <c r="F15" s="22">
        <f>SUMIF('Mzdy 2026'!$C$13:$C$112,D15,'Mzdy 2026'!$L$13:$L$112)</f>
        <v/>
      </c>
      <c r="H15" s="21" t="inlineStr">
        <is>
          <t>Nitra</t>
        </is>
      </c>
      <c r="I15" s="23">
        <f>COUNTIF('Mzdy 2026'!$D$13:$D$112,H15)</f>
        <v/>
      </c>
      <c r="J15" s="22">
        <f>SUMIF('Mzdy 2026'!$D$13:$D$112,H15,'Mzdy 2026'!$W$13:$W$112)</f>
        <v/>
      </c>
    </row>
    <row r="16">
      <c r="D16" s="5" t="inlineStr">
        <is>
          <t>IT špecialista</t>
        </is>
      </c>
      <c r="E16" s="20">
        <f>COUNTIF('Mzdy 2026'!$C$13:$C$112,D16)</f>
        <v/>
      </c>
      <c r="F16" s="19">
        <f>SUMIF('Mzdy 2026'!$C$13:$C$112,D16,'Mzdy 2026'!$L$13:$L$112)</f>
        <v/>
      </c>
      <c r="H16" s="5" t="inlineStr">
        <is>
          <t>Banská Bystrica</t>
        </is>
      </c>
      <c r="I16" s="20">
        <f>COUNTIF('Mzdy 2026'!$D$13:$D$112,H16)</f>
        <v/>
      </c>
      <c r="J16" s="19">
        <f>SUMIF('Mzdy 2026'!$D$13:$D$112,H16,'Mzdy 2026'!$W$13:$W$112)</f>
        <v/>
      </c>
    </row>
    <row r="17">
      <c r="D17" s="21" t="inlineStr">
        <is>
          <t>recepčná</t>
        </is>
      </c>
      <c r="E17" s="23">
        <f>COUNTIF('Mzdy 2026'!$C$13:$C$112,D17)</f>
        <v/>
      </c>
      <c r="F17" s="22">
        <f>SUMIF('Mzdy 2026'!$C$13:$C$112,D17,'Mzdy 2026'!$L$13:$L$112)</f>
        <v/>
      </c>
      <c r="H17" s="21" t="inlineStr">
        <is>
          <t>Prešov</t>
        </is>
      </c>
      <c r="I17" s="23">
        <f>COUNTIF('Mzdy 2026'!$D$13:$D$112,H17)</f>
        <v/>
      </c>
      <c r="J17" s="22">
        <f>SUMIF('Mzdy 2026'!$D$13:$D$112,H17,'Mzdy 2026'!$W$13:$W$112)</f>
        <v/>
      </c>
    </row>
    <row r="18">
      <c r="D18" s="5" t="inlineStr">
        <is>
          <t>technik</t>
        </is>
      </c>
      <c r="E18" s="20">
        <f>COUNTIF('Mzdy 2026'!$C$13:$C$112,D18)</f>
        <v/>
      </c>
      <c r="F18" s="19">
        <f>SUMIF('Mzdy 2026'!$C$13:$C$112,D18,'Mzdy 2026'!$L$13:$L$112)</f>
        <v/>
      </c>
      <c r="H18" s="5" t="inlineStr">
        <is>
          <t>Trnava</t>
        </is>
      </c>
      <c r="I18" s="20">
        <f>COUNTIF('Mzdy 2026'!$D$13:$D$112,H18)</f>
        <v/>
      </c>
      <c r="J18" s="19">
        <f>SUMIF('Mzdy 2026'!$D$13:$D$112,H18,'Mzdy 2026'!$W$13:$W$112)</f>
        <v/>
      </c>
    </row>
    <row r="19">
      <c r="D19" s="21" t="inlineStr">
        <is>
          <t>projektová manažérka</t>
        </is>
      </c>
      <c r="E19" s="23">
        <f>COUNTIF('Mzdy 2026'!$C$13:$C$112,D19)</f>
        <v/>
      </c>
      <c r="F19" s="22">
        <f>SUMIF('Mzdy 2026'!$C$13:$C$112,D19,'Mzdy 2026'!$L$13:$L$112)</f>
        <v/>
      </c>
      <c r="H19" s="21" t="inlineStr">
        <is>
          <t>Trenčín</t>
        </is>
      </c>
      <c r="I19" s="23">
        <f>COUNTIF('Mzdy 2026'!$D$13:$D$112,H19)</f>
        <v/>
      </c>
      <c r="J19" s="22">
        <f>SUMIF('Mzdy 2026'!$D$13:$D$112,H19,'Mzdy 2026'!$W$13:$W$112)</f>
        <v/>
      </c>
    </row>
    <row r="20">
      <c r="D20" s="5" t="inlineStr">
        <is>
          <t>skladník</t>
        </is>
      </c>
      <c r="E20" s="20">
        <f>COUNTIF('Mzdy 2026'!$C$13:$C$112,D20)</f>
        <v/>
      </c>
      <c r="F20" s="19">
        <f>SUMIF('Mzdy 2026'!$C$13:$C$112,D20,'Mzdy 2026'!$L$13:$L$112)</f>
        <v/>
      </c>
      <c r="H20" s="5" t="inlineStr">
        <is>
          <t>Poprad</t>
        </is>
      </c>
      <c r="I20" s="20">
        <f>COUNTIF('Mzdy 2026'!$D$13:$D$112,H20)</f>
        <v/>
      </c>
      <c r="J20" s="19">
        <f>SUMIF('Mzdy 2026'!$D$13:$D$112,H20,'Mzdy 2026'!$W$13:$W$112)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118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7" customHeight="1">
      <c r="A1" s="1" t="inlineStr">
        <is>
          <t>Pokyny k používaniu zošita</t>
        </is>
      </c>
      <c r="B1" s="24" t="n"/>
      <c r="C1" s="24" t="n"/>
      <c r="D1" s="24" t="n"/>
      <c r="E1" s="24" t="n"/>
      <c r="F1" s="24" t="n"/>
      <c r="G1" s="24" t="n"/>
      <c r="H1" s="25" t="n"/>
    </row>
    <row r="2"/>
    <row r="3">
      <c r="A3" s="2" t="inlineStr">
        <is>
          <t>Základné pokyny</t>
        </is>
      </c>
    </row>
    <row r="4"/>
    <row r="5" ht="34" customHeight="1">
      <c r="A5" s="5" t="inlineStr">
        <is>
          <t>Žlté bunky slúžia na zadávanie údajov. Biele a jemne pruhované bunky obsahujú automatické výpočty.</t>
        </is>
      </c>
    </row>
    <row r="6" ht="34" customHeight="1">
      <c r="A6" s="21" t="inlineStr">
        <is>
          <t>Hárok „Mzdy 2026“ obsahuje pripravených 100 riadkov pre mesačné výpočty. Každý riadok predstavuje jedného zamestnanca za konkrétne výplatné obdobie.</t>
        </is>
      </c>
    </row>
    <row r="7" ht="34" customHeight="1">
      <c r="A7" s="5" t="inlineStr">
        <is>
          <t>Sadzby odvodov, sadzbu dane, nezdaniteľnú časť a dátum výplaty je potrebné overiť podľa aktuálnej legislatívy a metodických usmernení Finančnej správy.</t>
        </is>
      </c>
    </row>
    <row r="8" ht="34" customHeight="1">
      <c r="A8" s="21" t="inlineStr">
        <is>
          <t>Pomocná tabuľka sadzieb v hornej časti hárka slúži na kontrolu zadaných percentuálnych sadzieb prostredníctvom funkcie VLOOKUP.</t>
        </is>
      </c>
    </row>
    <row r="9" ht="34" customHeight="1">
      <c r="A9" s="5" t="inlineStr">
        <is>
          <t>Výplatná páska má obsahovať aj identifikačné údaje zamestnávateľa, IČO, DIČ, IČ DPH, pracovný pomer, počet odpracovaných hodín, dovolenku a podpisové náležitosti podľa interných potrieb.</t>
        </is>
      </c>
    </row>
    <row r="10" ht="34" customHeight="1">
      <c r="A10" s="21" t="inlineStr">
        <is>
          <t>Hárok „Prehľad miezd“ obsahuje súhrnné ukazovatele, tabuľky podľa pracovných pozícií a miest a grafické prehľady mzdových nákladov.</t>
        </is>
      </c>
    </row>
    <row r="11" ht="34" customHeight="1">
      <c r="A11" s="5" t="inlineStr">
        <is>
          <t>Zošit je vzor na evidenciu a výpočet. Pred použitím v praxi je potrebná kontrola mzdovou účtovníčkou alebo odborníkom na pracovnoprávne a daňové predpisy.</t>
        </is>
      </c>
    </row>
    <row r="12" ht="34" customHeight="1">
      <c r="A12" s="21" t="inlineStr">
        <is>
          <t>Zošit neobsahuje ochranu hárkov, nastavenie tlače ani definované názvy.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2026-09-17T17:12:14Z</dcterms:created>
  <dcterms:modified xmlns:dcterms="http://purl.org/dc/terms/" xmlns:xsi="http://www.w3.org/2001/XMLSchema-instance" xsi:type="dcterms:W3CDTF">2026-09-17T17:12:14Z</dcterms:modified>
</cp:coreProperties>
</file>