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dávatelia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,00 &quot;€&quot;"/>
    <numFmt numFmtId="165" formatCode="DD.MM.YYYY"/>
    <numFmt numFmtId="166" formatCode="0.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5" fontId="4" fillId="5" borderId="1" applyAlignment="1" pivotButton="0" quotePrefix="0" xfId="0">
      <alignment horizontal="center" vertical="center" wrapText="1"/>
    </xf>
    <xf numFmtId="0" fontId="3" fillId="6" borderId="1" pivotButton="0" quotePrefix="0" xfId="0"/>
    <xf numFmtId="166" fontId="3" fillId="6" borderId="1" pivotButton="0" quotePrefix="0" xfId="0"/>
    <xf numFmtId="164" fontId="3" fillId="6" borderId="1" pivotButton="0" quotePrefix="0" xfId="0"/>
    <xf numFmtId="0" fontId="5" fillId="0" borderId="0" pivotButton="0" quotePrefix="0" xfId="0"/>
    <xf numFmtId="164" fontId="5" fillId="0" borderId="0" pivotButton="0" quotePrefix="0" xfId="0"/>
    <xf numFmtId="0" fontId="1" fillId="0" borderId="0" pivotButton="0" quotePrefix="0" xfId="0"/>
    <xf numFmtId="0" fontId="0" fillId="0" borderId="1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right" vertical="center"/>
    </xf>
    <xf numFmtId="0" fontId="5" fillId="5" borderId="1" pivotButton="0" quotePrefix="0" xfId="0"/>
    <xf numFmtId="0" fontId="5" fillId="5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2" fontId="5" fillId="3" borderId="1" applyAlignment="1" pivotButton="0" quotePrefix="0" xfId="0">
      <alignment horizontal="right" vertical="center"/>
    </xf>
    <xf numFmtId="0" fontId="0" fillId="3" borderId="1" pivotButton="0" quotePrefix="0" xfId="0"/>
    <xf numFmtId="164" fontId="0" fillId="3" borderId="1" pivotButton="0" quotePrefix="0" xfId="0"/>
    <xf numFmtId="0" fontId="0" fillId="5" borderId="1" pivotButton="0" quotePrefix="0" xfId="0"/>
    <xf numFmtId="164" fontId="0" fillId="5" borderId="1" pivotButton="0" quotePrefix="0" xfId="0"/>
    <xf numFmtId="0" fontId="3" fillId="2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0" fillId="0" borderId="4" pivotButton="0" quotePrefix="0" xfId="0"/>
  </cellXfs>
  <cellStyles count="1">
    <cellStyle name="Normal" xfId="0" builtinId="0" hidden="0"/>
  </cellStyles>
  <dxfs count="4">
    <dxf>
      <fill>
        <patternFill patternType="solid">
          <fgColor rgb="0022C55E"/>
          <bgColor rgb="0022C55E"/>
        </patternFill>
      </fill>
    </dxf>
    <dxf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Ročný obrat podľa dodávateľa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'Prehľad'!$A$12:$A$21</f>
            </numRef>
          </cat>
          <val>
            <numRef>
              <f>'Prehľad'!$B$12:$B$21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Dodávateľ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Obrat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dodávateľov podľa kategórie</a:t>
            </a:r>
          </a:p>
        </rich>
      </tx>
    </title>
    <plotArea>
      <pieChart>
        <varyColors val="1"/>
        <ser>
          <idx val="0"/>
          <order val="0"/>
          <tx>
            <strRef>
              <f>'Prehľad'!B24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'Prehľad'!$A$25:$A$33</f>
            </numRef>
          </cat>
          <val>
            <numRef>
              <f>'Prehľad'!$B$25:$B$33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72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23</row>
      <rowOff>0</rowOff>
    </from>
    <ext cx="720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20" customWidth="1" min="3" max="3"/>
    <col width="16" customWidth="1" min="4" max="4"/>
    <col width="12" customWidth="1" min="5" max="5"/>
    <col width="15" customWidth="1" min="6" max="6"/>
    <col width="14" customWidth="1" min="7" max="7"/>
    <col width="26" customWidth="1" min="8" max="8"/>
    <col width="14" customWidth="1" min="9" max="9"/>
    <col width="14" customWidth="1" min="10" max="10"/>
    <col width="14" customWidth="1" min="11" max="11"/>
    <col width="16" customWidth="1" min="12" max="12"/>
    <col width="14" customWidth="1" min="13" max="13"/>
    <col width="12" customWidth="1" min="14" max="14"/>
  </cols>
  <sheetData>
    <row r="1" ht="28" customHeight="1">
      <c r="A1" s="1" t="inlineStr">
        <is>
          <t>ZOZNAM DODÁVATEĽOV - EVIDENČNÝ HÁRK</t>
        </is>
      </c>
    </row>
    <row r="2">
      <c r="A2" s="2" t="inlineStr">
        <is>
          <t>Firma: Slovenská obchodná spoločnosť s.r.o.    Rok: 2026</t>
        </is>
      </c>
    </row>
    <row r="3"/>
    <row r="4" ht="32" customHeight="1">
      <c r="A4" s="3" t="inlineStr">
        <is>
          <t>ID</t>
        </is>
      </c>
      <c r="B4" s="3" t="inlineStr">
        <is>
          <t>Názov dodávateľa</t>
        </is>
      </c>
      <c r="C4" s="3" t="inlineStr">
        <is>
          <t>Kontaktná osoba</t>
        </is>
      </c>
      <c r="D4" s="3" t="inlineStr">
        <is>
          <t>Mesto</t>
        </is>
      </c>
      <c r="E4" s="3" t="inlineStr">
        <is>
          <t>IČO</t>
        </is>
      </c>
      <c r="F4" s="3" t="inlineStr">
        <is>
          <t>DIČ</t>
        </is>
      </c>
      <c r="G4" s="3" t="inlineStr">
        <is>
          <t>Telefón</t>
        </is>
      </c>
      <c r="H4" s="3" t="inlineStr">
        <is>
          <t>Email</t>
        </is>
      </c>
      <c r="I4" s="3" t="inlineStr">
        <is>
          <t>Kategória</t>
        </is>
      </c>
      <c r="J4" s="3" t="inlineStr">
        <is>
          <t>Hodnotenie (1-5)</t>
        </is>
      </c>
      <c r="K4" s="3" t="inlineStr">
        <is>
          <t>Ročný obrat</t>
        </is>
      </c>
      <c r="L4" s="3" t="inlineStr">
        <is>
          <t>Posledná objednávka</t>
        </is>
      </c>
      <c r="M4" s="3" t="inlineStr">
        <is>
          <t>Dní od objednávky</t>
        </is>
      </c>
      <c r="N4" s="3" t="inlineStr">
        <is>
          <t>Status</t>
        </is>
      </c>
    </row>
    <row r="5">
      <c r="A5" s="4" t="n">
        <v>1</v>
      </c>
      <c r="B5" s="5" t="inlineStr">
        <is>
          <t>Kovoplast s.r.o.</t>
        </is>
      </c>
      <c r="C5" s="5" t="inlineStr">
        <is>
          <t>Ján Novák</t>
        </is>
      </c>
      <c r="D5" s="4" t="inlineStr">
        <is>
          <t>Bratislava</t>
        </is>
      </c>
      <c r="E5" s="6" t="inlineStr">
        <is>
          <t>36123456</t>
        </is>
      </c>
      <c r="F5" s="4" t="inlineStr">
        <is>
          <t>SK2020123456</t>
        </is>
      </c>
      <c r="G5" s="4" t="inlineStr">
        <is>
          <t>0911 234 567</t>
        </is>
      </c>
      <c r="H5" s="5" t="inlineStr">
        <is>
          <t>novak@kovoplast.sk</t>
        </is>
      </c>
      <c r="I5" s="4" t="inlineStr">
        <is>
          <t>Materiál</t>
        </is>
      </c>
      <c r="J5" s="6" t="n">
        <v>5</v>
      </c>
      <c r="K5" s="7" t="n">
        <v>48500</v>
      </c>
      <c r="L5" s="8" t="inlineStr">
        <is>
          <t>05.07.2026</t>
        </is>
      </c>
      <c r="M5" s="4">
        <f>TODAY()-L5</f>
        <v/>
      </c>
      <c r="N5" s="4">
        <f>IF(M5&lt;=30,"Aktívny",IF(M5&lt;=90,"Sledovať","Neaktívny"))</f>
        <v/>
      </c>
    </row>
    <row r="6">
      <c r="A6" s="9" t="n">
        <v>2</v>
      </c>
      <c r="B6" s="10" t="inlineStr">
        <is>
          <t>Tóthová Trade</t>
        </is>
      </c>
      <c r="C6" s="10" t="inlineStr">
        <is>
          <t>Mária Tóthová</t>
        </is>
      </c>
      <c r="D6" s="9" t="inlineStr">
        <is>
          <t>Košice</t>
        </is>
      </c>
      <c r="E6" s="6" t="inlineStr">
        <is>
          <t>36234567</t>
        </is>
      </c>
      <c r="F6" s="9" t="inlineStr">
        <is>
          <t>SK2020234567</t>
        </is>
      </c>
      <c r="G6" s="9" t="inlineStr">
        <is>
          <t>0905 345 678</t>
        </is>
      </c>
      <c r="H6" s="10" t="inlineStr">
        <is>
          <t>tothova@trade.sk</t>
        </is>
      </c>
      <c r="I6" s="9" t="inlineStr">
        <is>
          <t>Obaly</t>
        </is>
      </c>
      <c r="J6" s="6" t="n">
        <v>4</v>
      </c>
      <c r="K6" s="7" t="n">
        <v>22300.5</v>
      </c>
      <c r="L6" s="11" t="inlineStr">
        <is>
          <t>01.07.2026</t>
        </is>
      </c>
      <c r="M6" s="9">
        <f>TODAY()-L6</f>
        <v/>
      </c>
      <c r="N6" s="9">
        <f>IF(M6&lt;=30,"Aktívny",IF(M6&lt;=90,"Sledovať","Neaktívny"))</f>
        <v/>
      </c>
    </row>
    <row r="7">
      <c r="A7" s="4" t="n">
        <v>3</v>
      </c>
      <c r="B7" s="5" t="inlineStr">
        <is>
          <t>ElektroSK a.s.</t>
        </is>
      </c>
      <c r="C7" s="5" t="inlineStr">
        <is>
          <t>Peter Horváth</t>
        </is>
      </c>
      <c r="D7" s="4" t="inlineStr">
        <is>
          <t>Žilina</t>
        </is>
      </c>
      <c r="E7" s="6" t="inlineStr">
        <is>
          <t>36345678</t>
        </is>
      </c>
      <c r="F7" s="4" t="inlineStr">
        <is>
          <t>SK2020345678</t>
        </is>
      </c>
      <c r="G7" s="4" t="inlineStr">
        <is>
          <t>0915 456 789</t>
        </is>
      </c>
      <c r="H7" s="5" t="inlineStr">
        <is>
          <t>horvath@elektrosk.sk</t>
        </is>
      </c>
      <c r="I7" s="4" t="inlineStr">
        <is>
          <t>Elektro</t>
        </is>
      </c>
      <c r="J7" s="6" t="n">
        <v>3</v>
      </c>
      <c r="K7" s="7" t="n">
        <v>15750</v>
      </c>
      <c r="L7" s="8" t="inlineStr">
        <is>
          <t>20.06.2026</t>
        </is>
      </c>
      <c r="M7" s="4">
        <f>TODAY()-L7</f>
        <v/>
      </c>
      <c r="N7" s="4">
        <f>IF(M7&lt;=30,"Aktívny",IF(M7&lt;=90,"Sledovať","Neaktívny"))</f>
        <v/>
      </c>
    </row>
    <row r="8">
      <c r="A8" s="9" t="n">
        <v>4</v>
      </c>
      <c r="B8" s="10" t="inlineStr">
        <is>
          <t>Kováčová Logistic</t>
        </is>
      </c>
      <c r="C8" s="10" t="inlineStr">
        <is>
          <t>Zuzana Kováčová</t>
        </is>
      </c>
      <c r="D8" s="9" t="inlineStr">
        <is>
          <t>Nitra</t>
        </is>
      </c>
      <c r="E8" s="6" t="inlineStr">
        <is>
          <t>36456789</t>
        </is>
      </c>
      <c r="F8" s="9" t="inlineStr">
        <is>
          <t>SK2020456789</t>
        </is>
      </c>
      <c r="G8" s="9" t="inlineStr">
        <is>
          <t>0918 567 890</t>
        </is>
      </c>
      <c r="H8" s="10" t="inlineStr">
        <is>
          <t>kovacova@logistic.sk</t>
        </is>
      </c>
      <c r="I8" s="9" t="inlineStr">
        <is>
          <t>Doprava</t>
        </is>
      </c>
      <c r="J8" s="6" t="n">
        <v>5</v>
      </c>
      <c r="K8" s="7" t="n">
        <v>63200.75</v>
      </c>
      <c r="L8" s="11" t="inlineStr">
        <is>
          <t>10.07.2026</t>
        </is>
      </c>
      <c r="M8" s="9">
        <f>TODAY()-L8</f>
        <v/>
      </c>
      <c r="N8" s="9">
        <f>IF(M8&lt;=30,"Aktívny",IF(M8&lt;=90,"Sledovať","Neaktívny"))</f>
        <v/>
      </c>
    </row>
    <row r="9">
      <c r="A9" s="4" t="n">
        <v>5</v>
      </c>
      <c r="B9" s="5" t="inlineStr">
        <is>
          <t>Martin Baláž - stavby</t>
        </is>
      </c>
      <c r="C9" s="5" t="inlineStr">
        <is>
          <t>Martin Baláž</t>
        </is>
      </c>
      <c r="D9" s="4" t="inlineStr">
        <is>
          <t>Prešov</t>
        </is>
      </c>
      <c r="E9" s="6" t="inlineStr">
        <is>
          <t>36567890</t>
        </is>
      </c>
      <c r="F9" s="4" t="inlineStr">
        <is>
          <t>SK2020567890</t>
        </is>
      </c>
      <c r="G9" s="4" t="inlineStr">
        <is>
          <t>0902 678 901</t>
        </is>
      </c>
      <c r="H9" s="5" t="inlineStr">
        <is>
          <t>balaz@stavby.sk</t>
        </is>
      </c>
      <c r="I9" s="4" t="inlineStr">
        <is>
          <t>Stavebníctvo</t>
        </is>
      </c>
      <c r="J9" s="6" t="n">
        <v>2</v>
      </c>
      <c r="K9" s="7" t="n">
        <v>9800</v>
      </c>
      <c r="L9" s="8" t="inlineStr">
        <is>
          <t>15.05.2026</t>
        </is>
      </c>
      <c r="M9" s="4">
        <f>TODAY()-L9</f>
        <v/>
      </c>
      <c r="N9" s="4">
        <f>IF(M9&lt;=30,"Aktívny",IF(M9&lt;=90,"Sledovať","Neaktívny"))</f>
        <v/>
      </c>
    </row>
    <row r="10">
      <c r="A10" s="9" t="n">
        <v>6</v>
      </c>
      <c r="B10" s="10" t="inlineStr">
        <is>
          <t>Papier a Tlač s.r.o.</t>
        </is>
      </c>
      <c r="C10" s="10" t="inlineStr">
        <is>
          <t>Katarína Szabová</t>
        </is>
      </c>
      <c r="D10" s="9" t="inlineStr">
        <is>
          <t>Banská Bystrica</t>
        </is>
      </c>
      <c r="E10" s="6" t="inlineStr">
        <is>
          <t>36678901</t>
        </is>
      </c>
      <c r="F10" s="9" t="inlineStr">
        <is>
          <t>SK2020678901</t>
        </is>
      </c>
      <c r="G10" s="9" t="inlineStr">
        <is>
          <t>0907 789 012</t>
        </is>
      </c>
      <c r="H10" s="10" t="inlineStr">
        <is>
          <t>szabova@papiertlac.sk</t>
        </is>
      </c>
      <c r="I10" s="9" t="inlineStr">
        <is>
          <t>Kancelária</t>
        </is>
      </c>
      <c r="J10" s="6" t="n">
        <v>4</v>
      </c>
      <c r="K10" s="7" t="n">
        <v>12450</v>
      </c>
      <c r="L10" s="11" t="inlineStr">
        <is>
          <t>28.06.2026</t>
        </is>
      </c>
      <c r="M10" s="9">
        <f>TODAY()-L10</f>
        <v/>
      </c>
      <c r="N10" s="9">
        <f>IF(M10&lt;=30,"Aktívny",IF(M10&lt;=90,"Sledovať","Neaktívny"))</f>
        <v/>
      </c>
    </row>
    <row r="11">
      <c r="A11" s="4" t="n">
        <v>7</v>
      </c>
      <c r="B11" s="5" t="inlineStr">
        <is>
          <t>AgroFarma spol.</t>
        </is>
      </c>
      <c r="C11" s="5" t="inlineStr">
        <is>
          <t>Tomáš Varga</t>
        </is>
      </c>
      <c r="D11" s="4" t="inlineStr">
        <is>
          <t>Trnava</t>
        </is>
      </c>
      <c r="E11" s="6" t="inlineStr">
        <is>
          <t>36789012</t>
        </is>
      </c>
      <c r="F11" s="4" t="inlineStr">
        <is>
          <t>SK2020789012</t>
        </is>
      </c>
      <c r="G11" s="4" t="inlineStr">
        <is>
          <t>0910 890 123</t>
        </is>
      </c>
      <c r="H11" s="5" t="inlineStr">
        <is>
          <t>varga@agrofarma.sk</t>
        </is>
      </c>
      <c r="I11" s="4" t="inlineStr">
        <is>
          <t>Potraviny</t>
        </is>
      </c>
      <c r="J11" s="6" t="n">
        <v>5</v>
      </c>
      <c r="K11" s="7" t="n">
        <v>34600.2</v>
      </c>
      <c r="L11" s="8" t="inlineStr">
        <is>
          <t>08.07.2026</t>
        </is>
      </c>
      <c r="M11" s="4">
        <f>TODAY()-L11</f>
        <v/>
      </c>
      <c r="N11" s="4">
        <f>IF(M11&lt;=30,"Aktívny",IF(M11&lt;=90,"Sledovať","Neaktívny"))</f>
        <v/>
      </c>
    </row>
    <row r="12">
      <c r="A12" s="9" t="n">
        <v>8</v>
      </c>
      <c r="B12" s="10" t="inlineStr">
        <is>
          <t>IT Solutions SK</t>
        </is>
      </c>
      <c r="C12" s="10" t="inlineStr">
        <is>
          <t>Lucia Molnárová</t>
        </is>
      </c>
      <c r="D12" s="9" t="inlineStr">
        <is>
          <t>Bratislava</t>
        </is>
      </c>
      <c r="E12" s="6" t="inlineStr">
        <is>
          <t>36890123</t>
        </is>
      </c>
      <c r="F12" s="9" t="inlineStr">
        <is>
          <t>SK2020890123</t>
        </is>
      </c>
      <c r="G12" s="9" t="inlineStr">
        <is>
          <t>0904 901 234</t>
        </is>
      </c>
      <c r="H12" s="10" t="inlineStr">
        <is>
          <t>molnarova@itsolutions.sk</t>
        </is>
      </c>
      <c r="I12" s="9" t="inlineStr">
        <is>
          <t>IT služby</t>
        </is>
      </c>
      <c r="J12" s="6" t="n">
        <v>5</v>
      </c>
      <c r="K12" s="7" t="n">
        <v>55200</v>
      </c>
      <c r="L12" s="11" t="inlineStr">
        <is>
          <t>12.07.2026</t>
        </is>
      </c>
      <c r="M12" s="9">
        <f>TODAY()-L12</f>
        <v/>
      </c>
      <c r="N12" s="9">
        <f>IF(M12&lt;=30,"Aktívny",IF(M12&lt;=90,"Sledovať","Neaktívny"))</f>
        <v/>
      </c>
    </row>
    <row r="13">
      <c r="A13" s="4" t="n">
        <v>9</v>
      </c>
      <c r="B13" s="5" t="inlineStr">
        <is>
          <t>Drevospol s.r.o.</t>
        </is>
      </c>
      <c r="C13" s="5" t="inlineStr">
        <is>
          <t>Andrej Kučera</t>
        </is>
      </c>
      <c r="D13" s="4" t="inlineStr">
        <is>
          <t>Trenčín</t>
        </is>
      </c>
      <c r="E13" s="6" t="inlineStr">
        <is>
          <t>36901234</t>
        </is>
      </c>
      <c r="F13" s="4" t="inlineStr">
        <is>
          <t>SK2020901234</t>
        </is>
      </c>
      <c r="G13" s="4" t="inlineStr">
        <is>
          <t>0919 012 345</t>
        </is>
      </c>
      <c r="H13" s="5" t="inlineStr">
        <is>
          <t>kucera@drevospol.sk</t>
        </is>
      </c>
      <c r="I13" s="4" t="inlineStr">
        <is>
          <t>Materiál</t>
        </is>
      </c>
      <c r="J13" s="6" t="n">
        <v>3</v>
      </c>
      <c r="K13" s="7" t="n">
        <v>18900</v>
      </c>
      <c r="L13" s="8" t="inlineStr">
        <is>
          <t>02.06.2026</t>
        </is>
      </c>
      <c r="M13" s="4">
        <f>TODAY()-L13</f>
        <v/>
      </c>
      <c r="N13" s="4">
        <f>IF(M13&lt;=30,"Aktívny",IF(M13&lt;=90,"Sledovať","Neaktívny"))</f>
        <v/>
      </c>
    </row>
    <row r="14">
      <c r="A14" s="9" t="n">
        <v>10</v>
      </c>
      <c r="B14" s="10" t="inlineStr">
        <is>
          <t>Baláž Textil</t>
        </is>
      </c>
      <c r="C14" s="10" t="inlineStr">
        <is>
          <t>Eva Poláková</t>
        </is>
      </c>
      <c r="D14" s="9" t="inlineStr">
        <is>
          <t>Poprad</t>
        </is>
      </c>
      <c r="E14" s="6" t="inlineStr">
        <is>
          <t>37012345</t>
        </is>
      </c>
      <c r="F14" s="9" t="inlineStr">
        <is>
          <t>SK2021012345</t>
        </is>
      </c>
      <c r="G14" s="9" t="inlineStr">
        <is>
          <t>0903 123 456</t>
        </is>
      </c>
      <c r="H14" s="10" t="inlineStr">
        <is>
          <t>polakova@baleztextil.sk</t>
        </is>
      </c>
      <c r="I14" s="9" t="inlineStr">
        <is>
          <t>Textil</t>
        </is>
      </c>
      <c r="J14" s="6" t="n">
        <v>2</v>
      </c>
      <c r="K14" s="7" t="n">
        <v>7300</v>
      </c>
      <c r="L14" s="11" t="inlineStr">
        <is>
          <t>10.04.2026</t>
        </is>
      </c>
      <c r="M14" s="9">
        <f>TODAY()-L14</f>
        <v/>
      </c>
      <c r="N14" s="9">
        <f>IF(M14&lt;=30,"Aktívny",IF(M14&lt;=90,"Sledovať","Neaktívny"))</f>
        <v/>
      </c>
    </row>
    <row r="15"/>
    <row r="16">
      <c r="B16" s="12" t="inlineStr">
        <is>
          <t>SÚHRN</t>
        </is>
      </c>
      <c r="J16" s="13">
        <f>AVERAGE(J5:J14)</f>
        <v/>
      </c>
      <c r="K16" s="14">
        <f>SUM(K5:K14)</f>
        <v/>
      </c>
    </row>
    <row r="17"/>
    <row r="18">
      <c r="A18" s="15" t="inlineStr">
        <is>
          <t>Počet aktívnych dodávateľov:</t>
        </is>
      </c>
      <c r="D18" s="15">
        <f>COUNTIF(N5:N14,"Aktívny")</f>
        <v/>
      </c>
    </row>
    <row r="19">
      <c r="A19" s="15" t="inlineStr">
        <is>
          <t>Priemerný obrat na dodávateľa:</t>
        </is>
      </c>
      <c r="D19" s="16">
        <f>IFERROR(AVERAGE(K5:K14),0)</f>
        <v/>
      </c>
    </row>
    <row r="20">
      <c r="A20" s="15" t="inlineStr">
        <is>
          <t>Najlepšie hodnotený dodávateľ (VLOOKUP podľa max):</t>
        </is>
      </c>
      <c r="D20" s="15">
        <f>IFERROR(VLOOKUP(MAX(J5:J14),J5:B14,1,0),"")</f>
        <v/>
      </c>
    </row>
  </sheetData>
  <mergeCells count="2">
    <mergeCell ref="A1:N1"/>
    <mergeCell ref="A2:N2"/>
  </mergeCells>
  <conditionalFormatting sqref="J5:J14">
    <cfRule type="cellIs" priority="1" operator="greaterThanOrEqual" dxfId="0">
      <formula>4</formula>
    </cfRule>
    <cfRule type="cellIs" priority="2" operator="lessThanOrEqual" dxfId="1">
      <formula>2</formula>
    </cfRule>
  </conditionalFormatting>
  <conditionalFormatting sqref="N5:N14">
    <cfRule type="expression" priority="3" dxfId="2" stopIfTrue="1">
      <formula>N5="Neaktívny"</formula>
    </cfRule>
    <cfRule type="expression" priority="4" dxfId="3" stopIfTrue="1">
      <formula>N5="Aktívny"</formula>
    </cfRule>
  </conditionalFormatting>
  <dataValidations count="2">
    <dataValidation sqref="N5:N14" showErrorMessage="1" showInputMessage="1" allowBlank="1" type="list">
      <formula1>"Aktívny,Sledovať,Neaktívny"</formula1>
    </dataValidation>
    <dataValidation sqref="J5:J14" showErrorMessage="1" showInputMessage="1" allowBlank="1" errorTitle="Neplatná hodnota" error="Zadajte hodnotu 1 až 5" type="whole" operator="between">
      <formula1>1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6" customWidth="1" min="3" max="3"/>
  </cols>
  <sheetData>
    <row r="1" ht="28" customHeight="1">
      <c r="A1" s="17" t="inlineStr">
        <is>
          <t>DASHBOARD - PREHĽAD DODÁVATEĽOV</t>
        </is>
      </c>
    </row>
    <row r="2"/>
    <row r="3">
      <c r="A3" s="12" t="inlineStr">
        <is>
          <t>KĽÚČOVÉ METRIKY</t>
        </is>
      </c>
      <c r="B3" s="32" t="n"/>
    </row>
    <row r="4">
      <c r="A4" s="19" t="inlineStr">
        <is>
          <t>Celkový počet dodávateľov</t>
        </is>
      </c>
      <c r="B4" s="20">
        <f>COUNTA('Dodávatelia'!B5:B14)</f>
        <v/>
      </c>
    </row>
    <row r="5">
      <c r="A5" s="21" t="inlineStr">
        <is>
          <t>Aktívni dodávatelia</t>
        </is>
      </c>
      <c r="B5" s="22">
        <f>COUNTIF('Dodávatelia'!N5:N14,"Aktívny")</f>
        <v/>
      </c>
    </row>
    <row r="6">
      <c r="A6" s="19" t="inlineStr">
        <is>
          <t>Neaktívni dodávatelia</t>
        </is>
      </c>
      <c r="B6" s="20">
        <f>COUNTIF('Dodávatelia'!N5:N14,"Neaktívny")</f>
        <v/>
      </c>
    </row>
    <row r="7">
      <c r="A7" s="21" t="inlineStr">
        <is>
          <t>Celkový ročný obrat</t>
        </is>
      </c>
      <c r="B7" s="23">
        <f>SUM('Dodávatelia'!K5:K14)</f>
        <v/>
      </c>
    </row>
    <row r="8">
      <c r="A8" s="19" t="inlineStr">
        <is>
          <t>Priemerné hodnotenie</t>
        </is>
      </c>
      <c r="B8" s="24">
        <f>AVERAGE('Dodávatelia'!J5:J14)</f>
        <v/>
      </c>
    </row>
    <row r="9"/>
    <row r="10"/>
    <row r="11">
      <c r="A11" s="12" t="inlineStr">
        <is>
          <t>DODÁVATEĽ</t>
        </is>
      </c>
      <c r="B11" s="12" t="inlineStr">
        <is>
          <t>ROČNÝ OBRAT</t>
        </is>
      </c>
      <c r="C11" s="12" t="inlineStr">
        <is>
          <t>KATEGÓRIA</t>
        </is>
      </c>
    </row>
    <row r="12">
      <c r="A12" s="25">
        <f>'Dodávatelia'!B5</f>
        <v/>
      </c>
      <c r="B12" s="26">
        <f>'Dodávatelia'!K5</f>
        <v/>
      </c>
      <c r="C12" s="25">
        <f>'Dodávatelia'!I5</f>
        <v/>
      </c>
    </row>
    <row r="13">
      <c r="A13" s="27">
        <f>'Dodávatelia'!B6</f>
        <v/>
      </c>
      <c r="B13" s="28">
        <f>'Dodávatelia'!K6</f>
        <v/>
      </c>
      <c r="C13" s="27">
        <f>'Dodávatelia'!I6</f>
        <v/>
      </c>
    </row>
    <row r="14">
      <c r="A14" s="25">
        <f>'Dodávatelia'!B7</f>
        <v/>
      </c>
      <c r="B14" s="26">
        <f>'Dodávatelia'!K7</f>
        <v/>
      </c>
      <c r="C14" s="25">
        <f>'Dodávatelia'!I7</f>
        <v/>
      </c>
    </row>
    <row r="15">
      <c r="A15" s="27">
        <f>'Dodávatelia'!B8</f>
        <v/>
      </c>
      <c r="B15" s="28">
        <f>'Dodávatelia'!K8</f>
        <v/>
      </c>
      <c r="C15" s="27">
        <f>'Dodávatelia'!I8</f>
        <v/>
      </c>
    </row>
    <row r="16">
      <c r="A16" s="25">
        <f>'Dodávatelia'!B9</f>
        <v/>
      </c>
      <c r="B16" s="26">
        <f>'Dodávatelia'!K9</f>
        <v/>
      </c>
      <c r="C16" s="25">
        <f>'Dodávatelia'!I9</f>
        <v/>
      </c>
    </row>
    <row r="17">
      <c r="A17" s="27">
        <f>'Dodávatelia'!B10</f>
        <v/>
      </c>
      <c r="B17" s="28">
        <f>'Dodávatelia'!K10</f>
        <v/>
      </c>
      <c r="C17" s="27">
        <f>'Dodávatelia'!I10</f>
        <v/>
      </c>
    </row>
    <row r="18">
      <c r="A18" s="25">
        <f>'Dodávatelia'!B11</f>
        <v/>
      </c>
      <c r="B18" s="26">
        <f>'Dodávatelia'!K11</f>
        <v/>
      </c>
      <c r="C18" s="25">
        <f>'Dodávatelia'!I11</f>
        <v/>
      </c>
    </row>
    <row r="19">
      <c r="A19" s="27">
        <f>'Dodávatelia'!B12</f>
        <v/>
      </c>
      <c r="B19" s="28">
        <f>'Dodávatelia'!K12</f>
        <v/>
      </c>
      <c r="C19" s="27">
        <f>'Dodávatelia'!I12</f>
        <v/>
      </c>
    </row>
    <row r="20">
      <c r="A20" s="25">
        <f>'Dodávatelia'!B13</f>
        <v/>
      </c>
      <c r="B20" s="26">
        <f>'Dodávatelia'!K13</f>
        <v/>
      </c>
      <c r="C20" s="25">
        <f>'Dodávatelia'!I13</f>
        <v/>
      </c>
    </row>
    <row r="21">
      <c r="A21" s="27">
        <f>'Dodávatelia'!B14</f>
        <v/>
      </c>
      <c r="B21" s="28">
        <f>'Dodávatelia'!K14</f>
        <v/>
      </c>
      <c r="C21" s="27">
        <f>'Dodávatelia'!I14</f>
        <v/>
      </c>
    </row>
    <row r="22"/>
    <row r="23"/>
    <row r="24">
      <c r="A24" s="12" t="inlineStr">
        <is>
          <t>KATEGÓRIA</t>
        </is>
      </c>
      <c r="B24" s="12" t="inlineStr">
        <is>
          <t>POČET DODÁVATEĽOV</t>
        </is>
      </c>
    </row>
    <row r="25">
      <c r="A25" s="25" t="inlineStr">
        <is>
          <t>Doprava</t>
        </is>
      </c>
      <c r="B25" s="25">
        <f>COUNTIF('Dodávatelia'!I5:I14,A25)</f>
        <v/>
      </c>
    </row>
    <row r="26">
      <c r="A26" s="27" t="inlineStr">
        <is>
          <t>Elektro</t>
        </is>
      </c>
      <c r="B26" s="27">
        <f>COUNTIF('Dodávatelia'!I5:I14,A26)</f>
        <v/>
      </c>
    </row>
    <row r="27">
      <c r="A27" s="25" t="inlineStr">
        <is>
          <t>IT služby</t>
        </is>
      </c>
      <c r="B27" s="25">
        <f>COUNTIF('Dodávatelia'!I5:I14,A27)</f>
        <v/>
      </c>
    </row>
    <row r="28">
      <c r="A28" s="27" t="inlineStr">
        <is>
          <t>Kancelária</t>
        </is>
      </c>
      <c r="B28" s="27">
        <f>COUNTIF('Dodávatelia'!I5:I14,A28)</f>
        <v/>
      </c>
    </row>
    <row r="29">
      <c r="A29" s="25" t="inlineStr">
        <is>
          <t>Materiál</t>
        </is>
      </c>
      <c r="B29" s="25">
        <f>COUNTIF('Dodávatelia'!I5:I14,A29)</f>
        <v/>
      </c>
    </row>
    <row r="30">
      <c r="A30" s="27" t="inlineStr">
        <is>
          <t>Obaly</t>
        </is>
      </c>
      <c r="B30" s="27">
        <f>COUNTIF('Dodávatelia'!I5:I14,A30)</f>
        <v/>
      </c>
    </row>
    <row r="31">
      <c r="A31" s="25" t="inlineStr">
        <is>
          <t>Potraviny</t>
        </is>
      </c>
      <c r="B31" s="25">
        <f>COUNTIF('Dodávatelia'!I5:I14,A31)</f>
        <v/>
      </c>
    </row>
    <row r="32">
      <c r="A32" s="27" t="inlineStr">
        <is>
          <t>Stavebníctvo</t>
        </is>
      </c>
      <c r="B32" s="27">
        <f>COUNTIF('Dodávatelia'!I5:I14,A32)</f>
        <v/>
      </c>
    </row>
    <row r="33">
      <c r="A33" s="25" t="inlineStr">
        <is>
          <t>Textil</t>
        </is>
      </c>
      <c r="B33" s="25">
        <f>COUNTIF('Dodávatelia'!I5:I14,A33)</f>
        <v/>
      </c>
    </row>
  </sheetData>
  <mergeCells count="2">
    <mergeCell ref="A1:H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8" customHeight="1">
      <c r="A1" s="17" t="inlineStr">
        <is>
          <t>NÁVOD NA POUŽITIE ZOŠITA</t>
        </is>
      </c>
    </row>
    <row r="2"/>
    <row r="3">
      <c r="A3" s="29" t="inlineStr">
        <is>
          <t>TÉMA</t>
        </is>
      </c>
      <c r="B3" s="29" t="inlineStr">
        <is>
          <t>POPIS</t>
        </is>
      </c>
    </row>
    <row r="4" ht="42" customHeight="1">
      <c r="A4" s="30" t="inlineStr">
        <is>
          <t>Hárok 'Dodávatelia'</t>
        </is>
      </c>
      <c r="B4" s="5" t="inlineStr">
        <is>
          <t>Hlavná evidencia dodávateľov. Obsahuje kontaktné údaje, IČO/DIČ, kategóriu, hodnotenie, ročný obrat a dátum poslednej objednávky. Žlté bunky (IČO, hodnotenie, ročný obrat) sú určené na úpravu.</t>
        </is>
      </c>
    </row>
    <row r="5" ht="42" customHeight="1">
      <c r="A5" s="31" t="inlineStr">
        <is>
          <t>Stĺpec 'Dní od objednávky'</t>
        </is>
      </c>
      <c r="B5" s="10" t="inlineStr">
        <is>
          <t>Automaticky vypočítava počet dní od poslednej objednávky pomocou vzorca =TODAY()-dátum.</t>
        </is>
      </c>
    </row>
    <row r="6" ht="42" customHeight="1">
      <c r="A6" s="30" t="inlineStr">
        <is>
          <t>Stĺpec 'Status'</t>
        </is>
      </c>
      <c r="B6" s="5" t="inlineStr">
        <is>
          <t>Automaticky nastavuje status (Aktívny/Sledovať/Neaktívny) podľa počtu dní od poslednej objednávky cez vzorec IF. Status je možné aj ručne prepísať pomocou rozbaľovacieho zoznamu.</t>
        </is>
      </c>
    </row>
    <row r="7" ht="42" customHeight="1">
      <c r="A7" s="31" t="inlineStr">
        <is>
          <t>Hodnotenie dodávateľa</t>
        </is>
      </c>
      <c r="B7" s="10" t="inlineStr">
        <is>
          <t>Zadáva sa hodnota 1 až 5 (1=najhoršie, 5=najlepšie). Bunky sú farebne zvýraznené - zelená pre hodnotenie 4-5, červená pre hodnotenie 1-2.</t>
        </is>
      </c>
    </row>
    <row r="8" ht="42" customHeight="1">
      <c r="A8" s="30" t="inlineStr">
        <is>
          <t>Súhrnné vzorce</t>
        </is>
      </c>
      <c r="B8" s="5" t="inlineStr">
        <is>
          <t>V spodnej časti hárku 'Dodávatelia' nájdete SUM (celkový obrat), AVERAGE (priemerné hodnotenie), COUNTIF (počet aktívnych dodávateľov) a VLOOKUP (najlepšie hodnotený dodávateľ).</t>
        </is>
      </c>
    </row>
    <row r="9" ht="42" customHeight="1">
      <c r="A9" s="31" t="inlineStr">
        <is>
          <t>Hárok 'Prehľad'</t>
        </is>
      </c>
      <c r="B9" s="10" t="inlineStr">
        <is>
          <t>Dashboard so súhrnnými metrikami a grafmi - stĺpcový graf zobrazuje ročný obrat podľa dodávateľa, koláčový graf zobrazuje rozdelenie dodávateľov podľa kategórie.</t>
        </is>
      </c>
    </row>
    <row r="10" ht="42" customHeight="1">
      <c r="A10" s="30" t="inlineStr">
        <is>
          <t>Aktualizácia údajov</t>
        </is>
      </c>
      <c r="B10" s="5" t="inlineStr">
        <is>
          <t>Pri pridaní nového dodávateľa vložte nový riadok do hárku 'Dodávatelia' a skopírujte vzorce zo stĺpcov 'Dní od objednávky' a 'Status' do nového riadku.</t>
        </is>
      </c>
    </row>
    <row r="11" ht="42" customHeight="1">
      <c r="A11" s="31" t="inlineStr">
        <is>
          <t>Odporúčanie</t>
        </is>
      </c>
      <c r="B11" s="10" t="inlineStr">
        <is>
          <t>Pravidelne aktualizujte dátum poslednej objednávky a hodnotenie, aby dashboard zobrazoval aktuálne dáta.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2026-07-14T09:40:45Z</dcterms:created>
  <dcterms:modified xmlns:dcterms="http://purl.org/dc/terms/" xmlns:xsi="http://www.w3.org/2001/XMLSchema-instance" xsi:type="dcterms:W3CDTF">2026-07-14T09:40:45Z</dcterms:modified>
</cp:coreProperties>
</file>